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532" activeTab="1"/>
  </bookViews>
  <sheets>
    <sheet name="Меню старшие 5-11 кл Зима 1комп" sheetId="1" r:id="rId1"/>
    <sheet name="Меню старш 5-11 Зима 2 компл" sheetId="2" r:id="rId2"/>
  </sheets>
  <definedNames/>
  <calcPr fullCalcOnLoad="1"/>
</workbook>
</file>

<file path=xl/sharedStrings.xml><?xml version="1.0" encoding="utf-8"?>
<sst xmlns="http://schemas.openxmlformats.org/spreadsheetml/2006/main" count="449" uniqueCount="192">
  <si>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</si>
  <si>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</si>
  <si>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</si>
  <si>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</si>
  <si>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</si>
  <si>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</si>
  <si>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</si>
  <si>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</si>
  <si>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</si>
  <si>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</si>
  <si>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</si>
  <si>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</si>
  <si>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</si>
  <si>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</si>
  <si>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</si>
  <si>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</si>
  <si>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</si>
  <si>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</si>
  <si>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4 день</t>
  </si>
  <si>
    <t>5 день</t>
  </si>
  <si>
    <t>6 день</t>
  </si>
  <si>
    <t>180/5</t>
  </si>
  <si>
    <t>50/50</t>
  </si>
  <si>
    <t>№ рецептуры</t>
  </si>
  <si>
    <t>1-ая неделя</t>
  </si>
  <si>
    <t>Выход,г</t>
  </si>
  <si>
    <t>100</t>
  </si>
  <si>
    <t>Чай с сахаром</t>
  </si>
  <si>
    <t>Хлеб пшеничный</t>
  </si>
  <si>
    <t>Хлеб ржаной</t>
  </si>
  <si>
    <t>Компот из свежих яблок (75 С)</t>
  </si>
  <si>
    <t>Плоды и ягоды свежие (яблоки)</t>
  </si>
  <si>
    <t xml:space="preserve">Чай с сахаром, с лимоном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</si>
  <si>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</si>
  <si>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</si>
  <si>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</si>
  <si>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</si>
  <si>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376 Сбор.рец. На прод-ию для обуч. Во всех образ.учреж-Дели 2017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</si>
  <si>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</si>
  <si>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</si>
  <si>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377 Сбор.рец. На прод-ию для обуч. Во всех образ.учреж-Дели 2017</t>
  </si>
  <si>
    <t>№ 342 Сбор.рец. На прод-ию для обуч. Во всех образ.учреж-Дели 2017</t>
  </si>
  <si>
    <t>Сыр порционно</t>
  </si>
  <si>
    <t>№ 15 Сбор.рец. На прод-ию для обуч. Во всех образ.учреж-Дели 2017</t>
  </si>
  <si>
    <t xml:space="preserve">ПРИМЕРНОЕ ДВУХНЕДЕЛЬНОЕ МЕНЮ ДЛЯ ОБУЧАЮЩИХСЯ В ОБЩЕОБРАЗОВАТЕЛЬНЫХ ОРГАНИЗАЦИЯХ С 5 по 11 КЛАССЫ </t>
  </si>
  <si>
    <t xml:space="preserve">Примерное цикличное двенадцатидневное меню </t>
  </si>
  <si>
    <t>Разработано и утвеждено</t>
  </si>
  <si>
    <t>в возрасте с12лет и старше (5-11 классы)</t>
  </si>
  <si>
    <t>Для организации питания обучающихся общеобразовательных организаций Республики Татарстан</t>
  </si>
  <si>
    <t>Рис отварной рассыпчатый</t>
  </si>
  <si>
    <t>№  Сбор.рец. На прод-ию для обуч. Во всех образ.учреж-Дели 2017</t>
  </si>
  <si>
    <t>№ 271 Сбор.рец. На прод-ию для обуч. Во всех образ.учреж-Дели 2017</t>
  </si>
  <si>
    <t>Чай с сахаром,с яблоком</t>
  </si>
  <si>
    <t>180/10/10</t>
  </si>
  <si>
    <t>№ 294 Сбор.рец. На прод-ию для обуч. Во всех образ.учреж-Дели -2017</t>
  </si>
  <si>
    <t>№293 Сбор.рец. На прод-ию для обуч. Во всех образ.учреж-Дели 2017</t>
  </si>
  <si>
    <t xml:space="preserve">№ 15 Сбор.рец. На прод-ию для обуч. Во всех образ.учреж-Дели -2017 </t>
  </si>
  <si>
    <t>Макаронные изделия отварные с маслом сливочным</t>
  </si>
  <si>
    <t xml:space="preserve">№ 62 Сбор.рец. На прод-ию для обуч. Во всех образ.учреж-Дели -2017 </t>
  </si>
  <si>
    <t>Салат из моркови с сахаром</t>
  </si>
  <si>
    <t>190/10</t>
  </si>
  <si>
    <t>185/10/5</t>
  </si>
  <si>
    <t>Салат из свеклы отварной</t>
  </si>
  <si>
    <t>№ 52 Сбор.рец. На прод-ию для обуч. Во всех образ.учреж-Дели -2017</t>
  </si>
  <si>
    <t>10</t>
  </si>
  <si>
    <t>ТТК</t>
  </si>
  <si>
    <t>Котлета домашняя из говядины</t>
  </si>
  <si>
    <t>80/20</t>
  </si>
  <si>
    <t>50/200</t>
  </si>
  <si>
    <t xml:space="preserve"> 2 день</t>
  </si>
  <si>
    <t>Котлеты из мяса кур в томатном соусе</t>
  </si>
  <si>
    <t>Пюре картофельное</t>
  </si>
  <si>
    <t>60/40</t>
  </si>
  <si>
    <t>180/3</t>
  </si>
  <si>
    <t>Птица запеченная</t>
  </si>
  <si>
    <t>№ 229 Сбор.рец. На прод-ию для обуч. Во всех образ.учреж-Дели 2017</t>
  </si>
  <si>
    <t>Рыба, тушенная в томате с овощами</t>
  </si>
  <si>
    <t>№279,331 Сбор.рец. На прод-ию для питания детей в дошк образоват учрежд-Дели 2017</t>
  </si>
  <si>
    <t>Тефтели мясные в сметанно-томатном соусе</t>
  </si>
  <si>
    <t>Пюре картофельное  с маслом сливочным</t>
  </si>
  <si>
    <t>Куриные бедра запеченные с томатным соусом</t>
  </si>
  <si>
    <t>90/20</t>
  </si>
  <si>
    <t>Овощи тушеные с мясом</t>
  </si>
  <si>
    <t>№ 293  Сбор.рец. На прод-ию для обуч. Во всех образ.учреж-Дели 2017, 366/2016</t>
  </si>
  <si>
    <t>Гороховое пюре с маслом сливочным</t>
  </si>
  <si>
    <t>№ 199 Сбор.рец. На прод-ию для обуч. Во всех образ.учреж-Дели 2017</t>
  </si>
  <si>
    <t>№143,241 Сбор.рец. На прод-ию для обуч. Во всех образ.учреж-Дели 2017</t>
  </si>
  <si>
    <t>№ 171 Сбор.рец. На прод-ию для обуч. Во всех образ.учреж-Дели 2015</t>
  </si>
  <si>
    <t>Согласовано</t>
  </si>
  <si>
    <t>Руководитель общеобразовательного учреждения</t>
  </si>
  <si>
    <t>________________________</t>
  </si>
  <si>
    <t>Компот из сухофруктов (75С)</t>
  </si>
  <si>
    <t>Чай с мармеладом</t>
  </si>
  <si>
    <t>185/15</t>
  </si>
  <si>
    <t>№349  Сбор.рец. На прод-ию для обуч. Во всех образ.учреж-Дели 2017</t>
  </si>
  <si>
    <t>№3 Сбор.рец. На прод-ию для обуч. Во всех образ.учреж-Дели 2017</t>
  </si>
  <si>
    <t>ВСЕГО за 12 дней:</t>
  </si>
  <si>
    <t>В среднем на 1 учащегося в день:</t>
  </si>
  <si>
    <t>20-25%</t>
  </si>
  <si>
    <t>Напиток из свежих фруктов (75 С)</t>
  </si>
  <si>
    <t>(общеобразовательные организации с режимом обучения до 6 часов)</t>
  </si>
  <si>
    <t>Салат из моркови с яблоками</t>
  </si>
  <si>
    <t>Бутерброд с маслом сливочным и сыром</t>
  </si>
  <si>
    <t>№ 59 Сбор.рец. На прод-ию для обуч. Во всех образ.учреж-Дели 2017</t>
  </si>
  <si>
    <t>Гуляш из говядины</t>
  </si>
  <si>
    <t>№ 260 Сбор.рец. На прод-ию для обуч. Во всех образ.учреж-Дели -2017</t>
  </si>
  <si>
    <t>Чай "Витаминный" с ягодами</t>
  </si>
  <si>
    <t>Салат из свежей капусты с морковью</t>
  </si>
  <si>
    <t>№ 45 Сбор.рец. На прод-ию для обуч. Во всех образ.учреж-Дели -2017</t>
  </si>
  <si>
    <t>№ 265 Сбор.рец. На прод-ию для обуч. Во всех образ.учреж-Дели -2017</t>
  </si>
  <si>
    <t>Плов из говядины с рисом</t>
  </si>
  <si>
    <t>№ 303 Сбор.рец. На прод-ию для обуч. Во всех образ.учреж-Дели 2017</t>
  </si>
  <si>
    <t>Биточки рыбные в сметанном соусе</t>
  </si>
  <si>
    <t>Каша гречневая вязкая</t>
  </si>
  <si>
    <t>№ 234,330 Сбор.рец. На прод-ию для обуч. Во всех образ.учреж-Дели 2017</t>
  </si>
  <si>
    <t>Салат из белокочанной капусты</t>
  </si>
  <si>
    <t xml:space="preserve">№ 45 Сбор.рец. На прод-ию для обуч. Во всех образ.учреж-Дели -2017 </t>
  </si>
  <si>
    <t>50</t>
  </si>
  <si>
    <t>80/30</t>
  </si>
  <si>
    <t>Директор ООО "АБК-Пэймент""</t>
  </si>
  <si>
    <t>________________Р.Р. Рахматуллин</t>
  </si>
  <si>
    <t>75/30</t>
  </si>
  <si>
    <t>Кисель</t>
  </si>
  <si>
    <t>Напиток из шиповника</t>
  </si>
  <si>
    <t>200/3</t>
  </si>
  <si>
    <t>Котлеты говяжьи в томатном соусе</t>
  </si>
  <si>
    <t>Жаркое по - домашнему с куриной грудкой</t>
  </si>
  <si>
    <t>40/60</t>
  </si>
  <si>
    <t>Салат из отварной свеклы с маслом растительным</t>
  </si>
  <si>
    <t>Салат из квашенной капусты</t>
  </si>
  <si>
    <t>75/40</t>
  </si>
  <si>
    <t>Овощи тушеные с мясным фаршем</t>
  </si>
  <si>
    <t>Картофель запеченный дольками</t>
  </si>
  <si>
    <t>Куриная грудка запеченная</t>
  </si>
  <si>
    <t>70/50</t>
  </si>
  <si>
    <t>Салат из моркови</t>
  </si>
  <si>
    <t>Компот из сухофруктов</t>
  </si>
  <si>
    <t>200</t>
  </si>
  <si>
    <t>Напиток из цитрусов</t>
  </si>
  <si>
    <t>Бефстроганов из говядины</t>
  </si>
  <si>
    <t>Биточки рыбные (минтай) в сметанном соусе</t>
  </si>
  <si>
    <t>75/25</t>
  </si>
  <si>
    <t>Каша гречневая рассыпчатая</t>
  </si>
  <si>
    <t>Котлета куриная с овощами</t>
  </si>
  <si>
    <t>Запеканка картофельная с мясом</t>
  </si>
  <si>
    <t>Компот из свежемороженных фруктов</t>
  </si>
  <si>
    <t>Овощное рагу</t>
  </si>
  <si>
    <t>Компот из яблок</t>
  </si>
  <si>
    <t>1 комплекс</t>
  </si>
  <si>
    <t>2 комплекс</t>
  </si>
  <si>
    <t>Салат из фасоли к/с, кукурузы к/с и соленых огурцов</t>
  </si>
  <si>
    <t>Куриная грудка тушеная по-татарски</t>
  </si>
  <si>
    <t>"Сборник национальных блюда и кулинарных изделий", 1997г стр 87</t>
  </si>
  <si>
    <t xml:space="preserve">№ 314 Сбор.рец. На прод-ию для обуч. Во всех образ.учреж-Дели -2017 </t>
  </si>
  <si>
    <t xml:space="preserve">№ 376 Сбор.рец. На прод-ию для обуч. Во всех образ.учреж-Дели -2017 </t>
  </si>
  <si>
    <t>Салат "Витаминный"</t>
  </si>
  <si>
    <t>Овощи припущенные</t>
  </si>
  <si>
    <t xml:space="preserve">№ 49 Сбор.рец. На прод-ию для обуч. Во всех образ.учреж-Дели -2017 </t>
  </si>
  <si>
    <t xml:space="preserve">№ 234 Сбор.рец. На прод-ию для обуч. Во всех образ.учреж-Дели -2017 </t>
  </si>
  <si>
    <t>ТТК 685 от 30.04.2020</t>
  </si>
  <si>
    <t xml:space="preserve">№ 388 Сбор.рец. На прод-ию для обуч. Во всех образ.учреж-Дели -2017 </t>
  </si>
  <si>
    <t>Яйцо с зеленым горошкем к/с</t>
  </si>
  <si>
    <t>ТТК 526 акт проработки от 10.02.2020г</t>
  </si>
  <si>
    <t>Фрикассе из индейки</t>
  </si>
  <si>
    <t xml:space="preserve">Спагетти отварные </t>
  </si>
  <si>
    <t>Чай с сахаром, с лимоном</t>
  </si>
  <si>
    <t>Огурцы соленые (доп.гарнир)</t>
  </si>
  <si>
    <t>№ 70 Сбор.рец. На прод-ию для обуч. Во всех образ.учреж-Дели 2017</t>
  </si>
  <si>
    <t>ТТК 225 акт проработки от 17.05.2019</t>
  </si>
  <si>
    <t>№ 202 Сбор.рец. На прод-ию для обуч. Во всех образ.учреж-Дели 2017</t>
  </si>
  <si>
    <t>Капуста тушеная</t>
  </si>
  <si>
    <t>№ 52 Сбор.рец. На прод-ию для обуч. Во всех образ.учреж-Дели 2017</t>
  </si>
  <si>
    <t>№139 Сбор.рец. На прод-ию для обуч. Во всех образ.учреж-Дели 2017</t>
  </si>
  <si>
    <t>Салат "Регата"</t>
  </si>
  <si>
    <t>№ 358 Сбор.рец. На прод-ию для обуч. Во всех образ.учреж-Дели -2017</t>
  </si>
  <si>
    <t>Азу по-татарски</t>
  </si>
  <si>
    <t>№ 62 Сбор.рец. На прод-ию для обуч. Во всех образ.учреж-Дели -2017</t>
  </si>
  <si>
    <t>№ 349 Сбор.рец. На прод-ию для обуч. Во всех образ.учреж-Дели -2017</t>
  </si>
  <si>
    <t>Акт проработки от 25.12.2018</t>
  </si>
  <si>
    <t>Индейка, тушеная с яблоками</t>
  </si>
  <si>
    <t xml:space="preserve">№ 47 Сбор.рец. На прод-ию для обуч. Во всех образ.учреж-Дели -2017 </t>
  </si>
  <si>
    <t xml:space="preserve">№ 250 Сбор.рец. На прод-ию для обуч. Во всех образ.учреж-Дели -2017 </t>
  </si>
  <si>
    <t xml:space="preserve">№ 171 Сбор.рец. На прод-ию для обуч. Во всех образ.учреж-Дели -2017 </t>
  </si>
  <si>
    <t>Салат из кукурузы к/с (доп.гарнир)</t>
  </si>
  <si>
    <t>Горбуша, запеченная с овощами под сыром</t>
  </si>
  <si>
    <t>Согласно сборника рецептур (дошкольн.) 2016г №12</t>
  </si>
  <si>
    <t>№ 304 Сбор.рец. На прод-ию для обуч. Во всех образ.учреж-Дели -2017</t>
  </si>
  <si>
    <t>№ 143 Сбор.рец. На прод-ию для обуч. Во всех образ.учреж-Дели 2017</t>
  </si>
  <si>
    <t xml:space="preserve">№ 284 Сбор.рец. На прод-ию для обуч. Во всех образ.учреж-Дели -2017 </t>
  </si>
  <si>
    <t xml:space="preserve">№ 342 Сбор.рец. На прод-ию для обуч. Во всех образ.учреж-Дели -2017 </t>
  </si>
  <si>
    <t>№392 Сбор.рец. На прод-ию для обуч. Во всех образ.учреж-Дели 2016</t>
  </si>
  <si>
    <t>№394 Сбор.рец. На прод-ию для обуч. Во всех образ.учреж-Дели 2016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</si>
</sst>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center" wrapText="1"/>
    </xf>
    <xf numFmtId="2" fontId="60" fillId="0" borderId="0" xfId="0" applyNumberFormat="1" applyFont="1" applyFill="1" applyBorder="1" applyAlignment="1">
      <alignment horizontal="center" vertical="center" wrapText="1"/>
    </xf>
    <xf numFmtId="2" fontId="61" fillId="0" borderId="0" xfId="0" applyNumberFormat="1" applyFont="1" applyFill="1" applyBorder="1" applyAlignment="1">
      <alignment horizontal="center" vertical="center"/>
    </xf>
    <xf numFmtId="2" fontId="61" fillId="0" borderId="0" xfId="0" applyNumberFormat="1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wrapText="1"/>
    </xf>
    <xf numFmtId="0" fontId="6" fillId="33" borderId="12" xfId="0" applyFont="1" applyFill="1" applyBorder="1" applyAlignment="1">
      <alignment horizontal="left" wrapText="1"/>
    </xf>
    <xf numFmtId="0" fontId="3" fillId="33" borderId="12" xfId="0" applyNumberFormat="1" applyFont="1" applyFill="1" applyBorder="1" applyAlignment="1">
      <alignment horizontal="right" wrapText="1"/>
    </xf>
    <xf numFmtId="0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/>
    </xf>
    <xf numFmtId="0" fontId="6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left" wrapText="1"/>
    </xf>
    <xf numFmtId="2" fontId="64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2" fontId="65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1" fontId="65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right"/>
    </xf>
    <xf numFmtId="9" fontId="0" fillId="0" borderId="0" xfId="0" applyNumberFormat="1" applyAlignment="1">
      <alignment/>
    </xf>
    <xf numFmtId="0" fontId="7" fillId="33" borderId="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wrapText="1"/>
    </xf>
    <xf numFmtId="0" fontId="6" fillId="34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/>
    </xf>
    <xf numFmtId="0" fontId="50" fillId="0" borderId="0" xfId="0" applyFont="1" applyAlignment="1">
      <alignment/>
    </xf>
    <xf numFmtId="9" fontId="50" fillId="0" borderId="0" xfId="0" applyNumberFormat="1" applyFont="1" applyAlignment="1">
      <alignment/>
    </xf>
    <xf numFmtId="0" fontId="5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3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top"/>
    </xf>
    <xf numFmtId="0" fontId="50" fillId="0" borderId="14" xfId="0" applyFont="1" applyBorder="1" applyAlignment="1">
      <alignment horizontal="center"/>
    </xf>
    <xf numFmtId="0" fontId="16" fillId="33" borderId="0" xfId="0" applyNumberFormat="1" applyFont="1" applyFill="1" applyAlignment="1">
      <alignment horizontal="center" wrapText="1"/>
    </xf>
    <xf numFmtId="0" fontId="10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wrapText="1"/>
    </xf>
    <xf numFmtId="0" fontId="66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Q169"/>
  <sheetViews>
    <sheetView zoomScalePageLayoutView="0" workbookViewId="0" topLeftCell="A48">
      <selection activeCell="C159" sqref="C159:C160"/>
    </sheetView>
  </sheetViews>
  <sheetFormatPr defaultColWidth="9.140625" defaultRowHeight="15"/>
  <cols>
    <col min="1" max="1" width="28.7109375" style="11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69" hidden="1" customWidth="1"/>
    <col min="18" max="18" width="9.140625" style="68" customWidth="1"/>
  </cols>
  <sheetData>
    <row r="2" spans="1:15" ht="14.25">
      <c r="A2" s="143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4.25">
      <c r="A3" s="143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17.25">
      <c r="A4" s="143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7.25">
      <c r="A5" s="143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7.25">
      <c r="A6" s="143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7.25">
      <c r="A7" s="143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5" ht="17.25">
      <c r="A8" s="143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5" ht="17.25">
      <c r="A9" s="143"/>
      <c r="M9" s="71"/>
      <c r="N9" s="71"/>
      <c r="O9" s="71"/>
    </row>
    <row r="10" spans="1:15" ht="17.25">
      <c r="A10" s="143"/>
      <c r="M10" s="71"/>
      <c r="N10" s="71"/>
      <c r="O10" s="71"/>
    </row>
    <row r="11" spans="1:15" ht="17.25">
      <c r="A11" s="143"/>
      <c r="M11" s="71"/>
      <c r="N11" s="71"/>
      <c r="O11" s="71"/>
    </row>
    <row r="12" spans="1:15" ht="17.25">
      <c r="A12" s="143"/>
      <c r="B12" s="107" t="s">
        <v>88</v>
      </c>
      <c r="C12" s="55"/>
      <c r="D12" s="56"/>
      <c r="E12" s="56"/>
      <c r="H12" s="51"/>
      <c r="I12" s="57" t="s">
        <v>46</v>
      </c>
      <c r="J12" s="57"/>
      <c r="K12" s="57"/>
      <c r="M12" s="71"/>
      <c r="N12" s="71"/>
      <c r="O12" s="71"/>
    </row>
    <row r="13" spans="1:15" ht="17.25">
      <c r="A13" s="143"/>
      <c r="B13" s="108" t="s">
        <v>89</v>
      </c>
      <c r="C13" s="55"/>
      <c r="D13" s="56"/>
      <c r="E13" s="56"/>
      <c r="H13" s="51"/>
      <c r="I13" s="57" t="s">
        <v>119</v>
      </c>
      <c r="J13" s="57"/>
      <c r="K13" s="57"/>
      <c r="M13" s="71"/>
      <c r="N13" s="71"/>
      <c r="O13" s="71"/>
    </row>
    <row r="14" spans="1:15" ht="17.25">
      <c r="A14" s="143"/>
      <c r="B14" s="66"/>
      <c r="C14" s="58"/>
      <c r="D14" s="56"/>
      <c r="E14" s="56"/>
      <c r="H14" s="51"/>
      <c r="L14" s="56"/>
      <c r="M14" s="71"/>
      <c r="N14" s="71"/>
      <c r="O14" s="71"/>
    </row>
    <row r="15" spans="1:15" ht="17.25">
      <c r="A15" s="143"/>
      <c r="B15" s="65" t="s">
        <v>90</v>
      </c>
      <c r="C15" s="55"/>
      <c r="D15" s="56"/>
      <c r="E15" s="56"/>
      <c r="H15" s="51"/>
      <c r="I15" s="59" t="s">
        <v>120</v>
      </c>
      <c r="J15" s="59"/>
      <c r="K15" s="59"/>
      <c r="L15" s="60"/>
      <c r="M15" s="71"/>
      <c r="N15" s="71"/>
      <c r="O15" s="71"/>
    </row>
    <row r="16" spans="1:15" ht="17.25">
      <c r="A16" s="143"/>
      <c r="B16" s="55"/>
      <c r="C16" s="55"/>
      <c r="D16" s="56"/>
      <c r="E16" s="56"/>
      <c r="F16" s="56"/>
      <c r="G16" s="56"/>
      <c r="H16" s="56"/>
      <c r="I16" s="56"/>
      <c r="J16" s="61"/>
      <c r="K16" s="62"/>
      <c r="L16" s="60"/>
      <c r="M16" s="71"/>
      <c r="N16" s="71"/>
      <c r="O16" s="71"/>
    </row>
    <row r="17" spans="1:15" ht="17.25">
      <c r="A17" s="143"/>
      <c r="B17" s="63"/>
      <c r="C17" s="54"/>
      <c r="D17" s="56"/>
      <c r="E17" s="56"/>
      <c r="F17" s="56"/>
      <c r="G17" s="56"/>
      <c r="H17" s="51"/>
      <c r="M17" s="71"/>
      <c r="N17" s="71"/>
      <c r="O17" s="71"/>
    </row>
    <row r="18" spans="1:15" ht="17.25">
      <c r="A18" s="143"/>
      <c r="B18" s="54"/>
      <c r="C18" s="56"/>
      <c r="D18" s="56"/>
      <c r="E18" s="56"/>
      <c r="F18" s="56"/>
      <c r="G18" s="56"/>
      <c r="H18" s="56"/>
      <c r="I18" s="56"/>
      <c r="J18" s="61"/>
      <c r="K18" s="61"/>
      <c r="L18" s="64"/>
      <c r="M18" s="71"/>
      <c r="N18" s="71"/>
      <c r="O18" s="71"/>
    </row>
    <row r="19" spans="1:15" ht="17.25">
      <c r="A19" s="143"/>
      <c r="B19" s="54"/>
      <c r="C19" s="56"/>
      <c r="D19" s="56"/>
      <c r="E19" s="56"/>
      <c r="F19" s="56"/>
      <c r="G19" s="56"/>
      <c r="H19" s="56"/>
      <c r="I19" s="56"/>
      <c r="J19" s="61"/>
      <c r="K19" s="61"/>
      <c r="L19" s="64"/>
      <c r="M19" s="71"/>
      <c r="N19" s="71"/>
      <c r="O19" s="71"/>
    </row>
    <row r="20" spans="1:15" ht="34.5">
      <c r="A20" s="143"/>
      <c r="B20" s="144" t="s">
        <v>45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71"/>
      <c r="N20" s="71"/>
      <c r="O20" s="71"/>
    </row>
    <row r="21" spans="1:15" ht="18">
      <c r="A21" s="143"/>
      <c r="B21" s="152" t="s">
        <v>48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71"/>
      <c r="N21" s="71"/>
      <c r="O21" s="71"/>
    </row>
    <row r="22" spans="1:15" ht="18">
      <c r="A22" s="143"/>
      <c r="B22" s="152" t="s">
        <v>47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71"/>
      <c r="N22" s="71"/>
      <c r="O22" s="71"/>
    </row>
    <row r="23" spans="1:15" ht="18">
      <c r="A23" s="143"/>
      <c r="B23" s="67"/>
      <c r="C23" s="67"/>
      <c r="D23" s="67"/>
      <c r="E23" s="67"/>
      <c r="F23" s="67"/>
      <c r="G23" s="67"/>
      <c r="H23" s="67"/>
      <c r="I23" s="67"/>
      <c r="J23" s="67"/>
      <c r="K23" s="67"/>
      <c r="M23" s="71"/>
      <c r="N23" s="71"/>
      <c r="O23" s="71"/>
    </row>
    <row r="24" spans="1:15" ht="17.25">
      <c r="A24" s="143"/>
      <c r="M24" s="71"/>
      <c r="N24" s="71"/>
      <c r="O24" s="71"/>
    </row>
    <row r="25" spans="1:15" ht="17.25">
      <c r="A25" s="143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5" ht="17.25">
      <c r="A26" s="143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1:15" ht="17.25">
      <c r="A27" s="143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15" ht="17.25">
      <c r="A28" s="143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15" ht="17.25">
      <c r="A29" s="143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1:15" ht="17.25">
      <c r="A30" s="143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5" ht="17.25">
      <c r="A31" s="143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5" ht="17.25">
      <c r="A32" s="143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 ht="17.25">
      <c r="A33" s="143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1:15" ht="17.25">
      <c r="A34" s="143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1:15" ht="17.25">
      <c r="A35" s="143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1:15" ht="17.25">
      <c r="A36" s="143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1:15" ht="17.25">
      <c r="A37" s="143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1:15" ht="17.25">
      <c r="A38" s="143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1:15" ht="17.25">
      <c r="A39" s="143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1:15" ht="17.25">
      <c r="A40" s="143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1:15" ht="17.25">
      <c r="A41" s="143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1:15" ht="17.25">
      <c r="A42" s="143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1:15" ht="17.25">
      <c r="A43" s="143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1:15" ht="17.25">
      <c r="A44" s="143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1:15" ht="17.25">
      <c r="A45" s="143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1:15" ht="17.25">
      <c r="A46" s="143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1:15" ht="17.25">
      <c r="A47" s="143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1:15" ht="17.25">
      <c r="A48" s="143"/>
      <c r="B48" s="147" t="s">
        <v>44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</row>
    <row r="49" spans="1:15" ht="14.25">
      <c r="A49" s="143"/>
      <c r="B49" s="154" t="s">
        <v>100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</row>
    <row r="50" spans="1:15" ht="14.25">
      <c r="A50" s="143"/>
      <c r="M50" s="153" t="s">
        <v>148</v>
      </c>
      <c r="N50" s="153"/>
      <c r="O50" s="153"/>
    </row>
    <row r="51" spans="1:15" ht="26.25">
      <c r="A51" s="6" t="s">
        <v>23</v>
      </c>
      <c r="B51" s="14" t="s">
        <v>0</v>
      </c>
      <c r="C51" s="14" t="s">
        <v>25</v>
      </c>
      <c r="D51" s="15" t="s">
        <v>1</v>
      </c>
      <c r="E51" s="15" t="s">
        <v>2</v>
      </c>
      <c r="F51" s="15" t="s">
        <v>3</v>
      </c>
      <c r="G51" s="15" t="s">
        <v>4</v>
      </c>
      <c r="H51" s="15" t="s">
        <v>5</v>
      </c>
      <c r="I51" s="15" t="s">
        <v>6</v>
      </c>
      <c r="J51" s="15" t="s">
        <v>7</v>
      </c>
      <c r="K51" s="15" t="s">
        <v>8</v>
      </c>
      <c r="L51" s="15" t="s">
        <v>9</v>
      </c>
      <c r="M51" s="15" t="s">
        <v>10</v>
      </c>
      <c r="N51" s="15" t="s">
        <v>11</v>
      </c>
      <c r="O51" s="15" t="s">
        <v>12</v>
      </c>
    </row>
    <row r="52" spans="1:15" ht="15">
      <c r="A52" s="89"/>
      <c r="B52" s="145" t="s">
        <v>24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</row>
    <row r="53" spans="1:15" ht="15">
      <c r="A53" s="22"/>
      <c r="B53" s="145" t="s">
        <v>14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</row>
    <row r="54" spans="1:15" ht="41.25">
      <c r="A54" s="77" t="s">
        <v>103</v>
      </c>
      <c r="B54" s="16" t="s">
        <v>101</v>
      </c>
      <c r="C54" s="117">
        <v>100</v>
      </c>
      <c r="D54" s="116">
        <v>1.062</v>
      </c>
      <c r="E54" s="116">
        <v>0.17200000000000001</v>
      </c>
      <c r="F54" s="116">
        <v>8.520000000000001</v>
      </c>
      <c r="G54" s="116">
        <v>39.900000000000006</v>
      </c>
      <c r="H54" s="116">
        <v>0.052000000000000005</v>
      </c>
      <c r="I54" s="116">
        <v>4.375</v>
      </c>
      <c r="J54" s="116">
        <v>0</v>
      </c>
      <c r="K54" s="116">
        <v>0.34500000000000003</v>
      </c>
      <c r="L54" s="116">
        <v>23.992</v>
      </c>
      <c r="M54" s="116">
        <v>44.528</v>
      </c>
      <c r="N54" s="116">
        <v>30.385000000000005</v>
      </c>
      <c r="O54" s="116">
        <v>1.0650000000000002</v>
      </c>
    </row>
    <row r="55" spans="1:15" ht="24">
      <c r="A55" s="4" t="s">
        <v>51</v>
      </c>
      <c r="B55" s="7" t="s">
        <v>66</v>
      </c>
      <c r="C55" s="2">
        <v>100</v>
      </c>
      <c r="D55" s="40">
        <v>11.277777777777779</v>
      </c>
      <c r="E55" s="40">
        <v>16.71</v>
      </c>
      <c r="F55" s="40">
        <v>9</v>
      </c>
      <c r="G55" s="40">
        <v>221.73913043478262</v>
      </c>
      <c r="H55" s="40">
        <v>0.15217391304347827</v>
      </c>
      <c r="I55" s="40">
        <v>0.21739130434782608</v>
      </c>
      <c r="J55" s="40">
        <v>3.0434782608695623</v>
      </c>
      <c r="K55" s="40">
        <v>2.5217391304347823</v>
      </c>
      <c r="L55" s="40">
        <v>14.978260869565219</v>
      </c>
      <c r="M55" s="40">
        <v>116.21739130434783</v>
      </c>
      <c r="N55" s="40">
        <v>17.869565217391308</v>
      </c>
      <c r="O55" s="40">
        <v>1.891304347826087</v>
      </c>
    </row>
    <row r="56" spans="1:15" ht="24">
      <c r="A56" s="4" t="s">
        <v>39</v>
      </c>
      <c r="B56" s="7" t="s">
        <v>57</v>
      </c>
      <c r="C56" s="2" t="s">
        <v>21</v>
      </c>
      <c r="D56" s="40">
        <v>6.8313999999999995</v>
      </c>
      <c r="E56" s="40">
        <v>4.4328</v>
      </c>
      <c r="F56" s="40">
        <v>38.374</v>
      </c>
      <c r="G56" s="40">
        <v>220.56</v>
      </c>
      <c r="H56" s="40">
        <v>0.0684</v>
      </c>
      <c r="I56" s="40">
        <v>0</v>
      </c>
      <c r="J56" s="40">
        <v>20</v>
      </c>
      <c r="K56" s="40">
        <v>0.9770000000000001</v>
      </c>
      <c r="L56" s="40">
        <v>14.6298</v>
      </c>
      <c r="M56" s="40">
        <v>46.101299999999995</v>
      </c>
      <c r="N56" s="40">
        <v>10.3428</v>
      </c>
      <c r="O56" s="40">
        <v>1.0324</v>
      </c>
    </row>
    <row r="57" spans="1:15" ht="24">
      <c r="A57" s="4" t="s">
        <v>94</v>
      </c>
      <c r="B57" s="16" t="s">
        <v>91</v>
      </c>
      <c r="C57" s="18">
        <v>200</v>
      </c>
      <c r="D57" s="38">
        <v>0.662</v>
      </c>
      <c r="E57" s="38">
        <v>0.09000000000000001</v>
      </c>
      <c r="F57" s="38">
        <v>22.03</v>
      </c>
      <c r="G57" s="38">
        <v>92.9</v>
      </c>
      <c r="H57" s="38">
        <v>0.016</v>
      </c>
      <c r="I57" s="38">
        <v>0.726</v>
      </c>
      <c r="J57" s="38">
        <v>0</v>
      </c>
      <c r="K57" s="38">
        <v>0.508</v>
      </c>
      <c r="L57" s="38">
        <v>32.480000000000004</v>
      </c>
      <c r="M57" s="38">
        <v>23.44</v>
      </c>
      <c r="N57" s="38">
        <v>17.46</v>
      </c>
      <c r="O57" s="38">
        <v>0.6980000000000001</v>
      </c>
    </row>
    <row r="58" spans="1:15" ht="36">
      <c r="A58" s="52" t="s">
        <v>35</v>
      </c>
      <c r="B58" s="7" t="s">
        <v>28</v>
      </c>
      <c r="C58" s="1">
        <v>30</v>
      </c>
      <c r="D58" s="10">
        <v>2.28</v>
      </c>
      <c r="E58" s="10">
        <v>0.23999999999999996</v>
      </c>
      <c r="F58" s="10">
        <v>14.759999999999998</v>
      </c>
      <c r="G58" s="12">
        <v>70.5</v>
      </c>
      <c r="H58" s="10">
        <v>0.033</v>
      </c>
      <c r="I58" s="11">
        <v>0</v>
      </c>
      <c r="J58" s="11">
        <v>0</v>
      </c>
      <c r="K58" s="10">
        <v>0.33</v>
      </c>
      <c r="L58" s="10">
        <v>6</v>
      </c>
      <c r="M58" s="10">
        <v>19.5</v>
      </c>
      <c r="N58" s="10">
        <v>4.199999999999999</v>
      </c>
      <c r="O58" s="10">
        <v>0.33</v>
      </c>
    </row>
    <row r="59" spans="1:15" ht="36">
      <c r="A59" s="52" t="s">
        <v>34</v>
      </c>
      <c r="B59" s="7" t="s">
        <v>29</v>
      </c>
      <c r="C59" s="1">
        <v>35</v>
      </c>
      <c r="D59" s="40">
        <v>2.3100000000000005</v>
      </c>
      <c r="E59" s="40">
        <v>0.42</v>
      </c>
      <c r="F59" s="40">
        <v>13.860000000000001</v>
      </c>
      <c r="G59" s="40">
        <v>69.3</v>
      </c>
      <c r="H59" s="40">
        <v>0.059500000000000004</v>
      </c>
      <c r="I59" s="40">
        <v>0</v>
      </c>
      <c r="J59" s="40">
        <v>0</v>
      </c>
      <c r="K59" s="40">
        <v>0.49</v>
      </c>
      <c r="L59" s="40">
        <v>10.150000000000002</v>
      </c>
      <c r="M59" s="40">
        <v>52.5</v>
      </c>
      <c r="N59" s="40">
        <v>16.45</v>
      </c>
      <c r="O59" s="40">
        <v>1.365</v>
      </c>
    </row>
    <row r="60" spans="1:17" ht="15">
      <c r="A60" s="21"/>
      <c r="B60" s="19" t="s">
        <v>15</v>
      </c>
      <c r="C60" s="20">
        <v>650</v>
      </c>
      <c r="D60" s="26">
        <f>D55+D56+D58+D59</f>
        <v>22.699177777777777</v>
      </c>
      <c r="E60" s="26">
        <f>E54+E55+E56+E57+E58+E59</f>
        <v>22.0648</v>
      </c>
      <c r="F60" s="26">
        <f>F55+F56+F57+F58+F59</f>
        <v>98.02399999999999</v>
      </c>
      <c r="G60" s="26">
        <f>G55+G56+G57+G58+G59</f>
        <v>674.9991304347826</v>
      </c>
      <c r="H60" s="26">
        <f aca="true" t="shared" si="0" ref="H60:O60">H54+H55+H56+H58+H59</f>
        <v>0.36507391304347825</v>
      </c>
      <c r="I60" s="26">
        <f t="shared" si="0"/>
        <v>4.592391304347826</v>
      </c>
      <c r="J60" s="26">
        <f t="shared" si="0"/>
        <v>23.043478260869563</v>
      </c>
      <c r="K60" s="26">
        <f t="shared" si="0"/>
        <v>4.663739130434783</v>
      </c>
      <c r="L60" s="26">
        <f t="shared" si="0"/>
        <v>69.75006086956523</v>
      </c>
      <c r="M60" s="26">
        <f t="shared" si="0"/>
        <v>278.8466913043478</v>
      </c>
      <c r="N60" s="26">
        <f t="shared" si="0"/>
        <v>79.24736521739132</v>
      </c>
      <c r="O60" s="26">
        <f t="shared" si="0"/>
        <v>5.683704347826088</v>
      </c>
      <c r="P60" s="26">
        <f>P54+P55+P56+P57+P58+P59</f>
        <v>0</v>
      </c>
      <c r="Q60" s="26">
        <f>Q54+Q55+Q56+Q57+Q58+Q59</f>
        <v>0</v>
      </c>
    </row>
    <row r="61" spans="1:15" ht="15">
      <c r="A61" s="114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</row>
    <row r="62" spans="1:15" ht="15">
      <c r="A62" s="89"/>
      <c r="B62" s="145" t="s">
        <v>16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</row>
    <row r="63" spans="1:15" ht="24">
      <c r="A63" s="52" t="s">
        <v>56</v>
      </c>
      <c r="B63" s="7" t="s">
        <v>42</v>
      </c>
      <c r="C63" s="3" t="s">
        <v>64</v>
      </c>
      <c r="D63" s="40">
        <v>2.63</v>
      </c>
      <c r="E63" s="40">
        <v>2.66</v>
      </c>
      <c r="F63" s="40">
        <v>0</v>
      </c>
      <c r="G63" s="40">
        <v>34.333333333333336</v>
      </c>
      <c r="H63" s="40">
        <v>0.0033333333333333335</v>
      </c>
      <c r="I63" s="40">
        <v>0.06999999999999999</v>
      </c>
      <c r="J63" s="40">
        <v>21</v>
      </c>
      <c r="K63" s="40">
        <v>0.04</v>
      </c>
      <c r="L63" s="40">
        <v>100</v>
      </c>
      <c r="M63" s="40">
        <v>60</v>
      </c>
      <c r="N63" s="40">
        <v>5.5</v>
      </c>
      <c r="O63" s="40">
        <v>0.06999999999999999</v>
      </c>
    </row>
    <row r="64" spans="1:15" ht="24">
      <c r="A64" s="52" t="s">
        <v>105</v>
      </c>
      <c r="B64" s="7" t="s">
        <v>104</v>
      </c>
      <c r="C64" s="1" t="s">
        <v>22</v>
      </c>
      <c r="D64" s="40">
        <v>10.45</v>
      </c>
      <c r="E64" s="40">
        <v>11.71</v>
      </c>
      <c r="F64" s="40">
        <v>22.89</v>
      </c>
      <c r="G64" s="40">
        <v>221</v>
      </c>
      <c r="H64" s="40">
        <v>0.03</v>
      </c>
      <c r="I64" s="40">
        <v>0.92</v>
      </c>
      <c r="J64" s="79"/>
      <c r="K64" s="40">
        <v>2.61</v>
      </c>
      <c r="L64" s="40">
        <v>21.81</v>
      </c>
      <c r="M64" s="40">
        <v>154.15</v>
      </c>
      <c r="N64" s="40">
        <v>22.03</v>
      </c>
      <c r="O64" s="40">
        <v>3.06</v>
      </c>
    </row>
    <row r="65" spans="1:15" ht="24">
      <c r="A65" s="4" t="s">
        <v>87</v>
      </c>
      <c r="B65" s="7" t="s">
        <v>36</v>
      </c>
      <c r="C65" s="2">
        <v>180</v>
      </c>
      <c r="D65" s="40">
        <v>5.51</v>
      </c>
      <c r="E65" s="40">
        <v>4.76</v>
      </c>
      <c r="F65" s="40">
        <v>37.65</v>
      </c>
      <c r="G65" s="40">
        <v>256.76</v>
      </c>
      <c r="H65" s="40">
        <v>0.252</v>
      </c>
      <c r="I65" s="40">
        <v>0</v>
      </c>
      <c r="J65" s="40">
        <v>11.976047904191617</v>
      </c>
      <c r="K65" s="40">
        <v>0.5009341317365269</v>
      </c>
      <c r="L65" s="40">
        <v>28.48</v>
      </c>
      <c r="M65" s="40">
        <v>248.2</v>
      </c>
      <c r="N65" s="40">
        <v>168.624</v>
      </c>
      <c r="O65" s="40">
        <v>5.657988023952097</v>
      </c>
    </row>
    <row r="66" spans="1:15" ht="24">
      <c r="A66" s="52" t="s">
        <v>40</v>
      </c>
      <c r="B66" s="7" t="s">
        <v>32</v>
      </c>
      <c r="C66" s="1" t="s">
        <v>61</v>
      </c>
      <c r="D66" s="40">
        <v>0.13</v>
      </c>
      <c r="E66" s="40">
        <v>0.02</v>
      </c>
      <c r="F66" s="40">
        <v>10.2</v>
      </c>
      <c r="G66" s="40">
        <v>42</v>
      </c>
      <c r="H66" s="40"/>
      <c r="I66" s="40">
        <v>2.83</v>
      </c>
      <c r="J66" s="40"/>
      <c r="K66" s="40">
        <v>0.01</v>
      </c>
      <c r="L66" s="40">
        <v>14.05</v>
      </c>
      <c r="M66" s="40">
        <v>4.4</v>
      </c>
      <c r="N66" s="40">
        <v>2.4</v>
      </c>
      <c r="O66" s="40">
        <v>0.34</v>
      </c>
    </row>
    <row r="67" spans="1:15" ht="36">
      <c r="A67" s="52" t="s">
        <v>35</v>
      </c>
      <c r="B67" s="16" t="s">
        <v>28</v>
      </c>
      <c r="C67" s="1">
        <v>20</v>
      </c>
      <c r="D67" s="10">
        <v>1.5199999999999998</v>
      </c>
      <c r="E67" s="10">
        <v>0.15999999999999998</v>
      </c>
      <c r="F67" s="10">
        <v>9.839999999999998</v>
      </c>
      <c r="G67" s="12">
        <v>47</v>
      </c>
      <c r="H67" s="10">
        <v>0.022000000000000002</v>
      </c>
      <c r="I67" s="11">
        <v>0</v>
      </c>
      <c r="J67" s="11">
        <v>0</v>
      </c>
      <c r="K67" s="10">
        <v>0.22</v>
      </c>
      <c r="L67" s="10">
        <v>4</v>
      </c>
      <c r="M67" s="10">
        <v>13</v>
      </c>
      <c r="N67" s="10">
        <v>2.7999999999999994</v>
      </c>
      <c r="O67" s="10">
        <v>0.22</v>
      </c>
    </row>
    <row r="68" spans="1:15" ht="36">
      <c r="A68" s="52" t="s">
        <v>34</v>
      </c>
      <c r="B68" s="16" t="s">
        <v>29</v>
      </c>
      <c r="C68" s="17">
        <v>40</v>
      </c>
      <c r="D68" s="38">
        <v>2.64</v>
      </c>
      <c r="E68" s="38">
        <v>0.48</v>
      </c>
      <c r="F68" s="38">
        <v>15.840000000000002</v>
      </c>
      <c r="G68" s="38">
        <v>79.2</v>
      </c>
      <c r="H68" s="38">
        <v>0.068</v>
      </c>
      <c r="I68" s="38">
        <v>0</v>
      </c>
      <c r="J68" s="38">
        <v>0</v>
      </c>
      <c r="K68" s="38">
        <v>0.5599999999999999</v>
      </c>
      <c r="L68" s="38">
        <v>11.600000000000001</v>
      </c>
      <c r="M68" s="38">
        <v>60</v>
      </c>
      <c r="N68" s="38">
        <v>18.8</v>
      </c>
      <c r="O68" s="38">
        <v>1.56</v>
      </c>
    </row>
    <row r="69" spans="1:17" ht="15">
      <c r="A69" s="21"/>
      <c r="B69" s="19" t="s">
        <v>15</v>
      </c>
      <c r="C69" s="20">
        <v>550</v>
      </c>
      <c r="D69" s="26">
        <f>SUM(D63:D68)</f>
        <v>22.879999999999995</v>
      </c>
      <c r="E69" s="26">
        <v>21.99</v>
      </c>
      <c r="F69" s="26">
        <f aca="true" t="shared" si="1" ref="F69:O69">SUM(F63:F68)</f>
        <v>96.42</v>
      </c>
      <c r="G69" s="26">
        <f t="shared" si="1"/>
        <v>680.2933333333334</v>
      </c>
      <c r="H69" s="26">
        <f t="shared" si="1"/>
        <v>0.37533333333333335</v>
      </c>
      <c r="I69" s="26">
        <f t="shared" si="1"/>
        <v>3.8200000000000003</v>
      </c>
      <c r="J69" s="26">
        <f t="shared" si="1"/>
        <v>32.97604790419162</v>
      </c>
      <c r="K69" s="26">
        <f t="shared" si="1"/>
        <v>3.940934131736527</v>
      </c>
      <c r="L69" s="26">
        <f t="shared" si="1"/>
        <v>179.94</v>
      </c>
      <c r="M69" s="26">
        <f t="shared" si="1"/>
        <v>539.75</v>
      </c>
      <c r="N69" s="26">
        <f t="shared" si="1"/>
        <v>220.15400000000002</v>
      </c>
      <c r="O69" s="26">
        <f t="shared" si="1"/>
        <v>10.907988023952097</v>
      </c>
      <c r="P69" s="113">
        <v>0.25</v>
      </c>
      <c r="Q69" s="70">
        <v>0.25</v>
      </c>
    </row>
    <row r="70" spans="1:15" ht="15.75" customHeight="1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</row>
    <row r="71" spans="1:15" ht="15">
      <c r="A71" s="89"/>
      <c r="B71" s="145" t="s">
        <v>17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</row>
    <row r="72" spans="1:15" ht="36">
      <c r="A72" s="52" t="s">
        <v>83</v>
      </c>
      <c r="B72" s="7" t="s">
        <v>80</v>
      </c>
      <c r="C72" s="18" t="s">
        <v>81</v>
      </c>
      <c r="D72" s="38">
        <v>12.0024</v>
      </c>
      <c r="E72" s="38">
        <v>10.0406</v>
      </c>
      <c r="F72" s="38">
        <v>13.76036</v>
      </c>
      <c r="G72" s="38">
        <v>195.1</v>
      </c>
      <c r="H72" s="38">
        <v>0.10400000000000001</v>
      </c>
      <c r="I72" s="38">
        <v>3.035</v>
      </c>
      <c r="J72" s="38">
        <v>64.92</v>
      </c>
      <c r="K72" s="38">
        <v>1.702</v>
      </c>
      <c r="L72" s="38">
        <v>47.546</v>
      </c>
      <c r="M72" s="38">
        <v>162.008</v>
      </c>
      <c r="N72" s="38">
        <v>24.734</v>
      </c>
      <c r="O72" s="38">
        <v>1.6456</v>
      </c>
    </row>
    <row r="73" spans="1:15" ht="24">
      <c r="A73" s="4" t="s">
        <v>50</v>
      </c>
      <c r="B73" s="16" t="s">
        <v>49</v>
      </c>
      <c r="C73" s="18">
        <v>180</v>
      </c>
      <c r="D73" s="38">
        <v>5.445</v>
      </c>
      <c r="E73" s="38">
        <v>11.45</v>
      </c>
      <c r="F73" s="38">
        <v>44.12</v>
      </c>
      <c r="G73" s="38">
        <v>262.64</v>
      </c>
      <c r="H73" s="38">
        <v>0.030600000000000002</v>
      </c>
      <c r="I73" s="38">
        <v>0</v>
      </c>
      <c r="J73" s="38">
        <v>0</v>
      </c>
      <c r="K73" s="38">
        <v>0.3384</v>
      </c>
      <c r="L73" s="38">
        <v>1.638</v>
      </c>
      <c r="M73" s="38">
        <v>73.134</v>
      </c>
      <c r="N73" s="38">
        <v>19.602</v>
      </c>
      <c r="O73" s="38">
        <v>0.6317999999999999</v>
      </c>
    </row>
    <row r="74" spans="1:15" ht="24">
      <c r="A74" s="4" t="s">
        <v>37</v>
      </c>
      <c r="B74" s="16" t="s">
        <v>27</v>
      </c>
      <c r="C74" s="18" t="s">
        <v>60</v>
      </c>
      <c r="D74" s="38">
        <v>0.07</v>
      </c>
      <c r="E74" s="38">
        <v>0.02</v>
      </c>
      <c r="F74" s="38">
        <v>10</v>
      </c>
      <c r="G74" s="38">
        <v>40</v>
      </c>
      <c r="H74" s="38"/>
      <c r="I74" s="38">
        <v>0.03</v>
      </c>
      <c r="J74" s="38"/>
      <c r="K74" s="38"/>
      <c r="L74" s="38">
        <v>10.95</v>
      </c>
      <c r="M74" s="38">
        <v>2.8</v>
      </c>
      <c r="N74" s="38">
        <v>1.4</v>
      </c>
      <c r="O74" s="38">
        <v>0.26</v>
      </c>
    </row>
    <row r="75" spans="1:15" ht="36">
      <c r="A75" s="4" t="s">
        <v>35</v>
      </c>
      <c r="B75" s="16" t="s">
        <v>28</v>
      </c>
      <c r="C75" s="18">
        <v>30</v>
      </c>
      <c r="D75" s="38">
        <v>2.28</v>
      </c>
      <c r="E75" s="38">
        <v>0.23999999999999996</v>
      </c>
      <c r="F75" s="38">
        <v>14.759999999999998</v>
      </c>
      <c r="G75" s="38">
        <v>70.5</v>
      </c>
      <c r="H75" s="38">
        <v>0.033</v>
      </c>
      <c r="I75" s="38">
        <v>0</v>
      </c>
      <c r="J75" s="38">
        <v>0</v>
      </c>
      <c r="K75" s="38">
        <v>0.33</v>
      </c>
      <c r="L75" s="38">
        <v>6</v>
      </c>
      <c r="M75" s="38">
        <v>19.5</v>
      </c>
      <c r="N75" s="38">
        <v>4.199999999999999</v>
      </c>
      <c r="O75" s="38">
        <v>0.33</v>
      </c>
    </row>
    <row r="76" spans="1:15" ht="36">
      <c r="A76" s="52" t="s">
        <v>34</v>
      </c>
      <c r="B76" s="16" t="s">
        <v>29</v>
      </c>
      <c r="C76" s="17">
        <v>40</v>
      </c>
      <c r="D76" s="38">
        <v>2.64</v>
      </c>
      <c r="E76" s="38">
        <v>0.48</v>
      </c>
      <c r="F76" s="38">
        <v>15.840000000000002</v>
      </c>
      <c r="G76" s="38">
        <v>79.2</v>
      </c>
      <c r="H76" s="38">
        <v>0.068</v>
      </c>
      <c r="I76" s="38">
        <v>0</v>
      </c>
      <c r="J76" s="38">
        <v>0</v>
      </c>
      <c r="K76" s="38">
        <v>0.5599999999999999</v>
      </c>
      <c r="L76" s="38">
        <v>11.600000000000001</v>
      </c>
      <c r="M76" s="38">
        <v>60</v>
      </c>
      <c r="N76" s="38">
        <v>18.8</v>
      </c>
      <c r="O76" s="38">
        <v>1.56</v>
      </c>
    </row>
    <row r="77" spans="1:17" ht="15">
      <c r="A77" s="21"/>
      <c r="B77" s="19" t="s">
        <v>15</v>
      </c>
      <c r="C77" s="20">
        <v>560</v>
      </c>
      <c r="D77" s="26">
        <f>SUM(D72:D76)</f>
        <v>22.437400000000004</v>
      </c>
      <c r="E77" s="26">
        <f aca="true" t="shared" si="2" ref="E77:Q77">SUM(E72:E76)</f>
        <v>22.2306</v>
      </c>
      <c r="F77" s="26">
        <f t="shared" si="2"/>
        <v>98.48035999999999</v>
      </c>
      <c r="G77" s="26">
        <f t="shared" si="2"/>
        <v>647.44</v>
      </c>
      <c r="H77" s="26">
        <f t="shared" si="2"/>
        <v>0.2356</v>
      </c>
      <c r="I77" s="26">
        <f t="shared" si="2"/>
        <v>3.065</v>
      </c>
      <c r="J77" s="26">
        <f t="shared" si="2"/>
        <v>64.92</v>
      </c>
      <c r="K77" s="26">
        <f t="shared" si="2"/>
        <v>2.9304</v>
      </c>
      <c r="L77" s="26">
        <f t="shared" si="2"/>
        <v>77.73400000000001</v>
      </c>
      <c r="M77" s="26">
        <f t="shared" si="2"/>
        <v>317.442</v>
      </c>
      <c r="N77" s="26">
        <f t="shared" si="2"/>
        <v>68.73599999999999</v>
      </c>
      <c r="O77" s="26">
        <f t="shared" si="2"/>
        <v>4.4274000000000004</v>
      </c>
      <c r="P77" s="26">
        <f t="shared" si="2"/>
        <v>0</v>
      </c>
      <c r="Q77" s="26">
        <f t="shared" si="2"/>
        <v>0</v>
      </c>
    </row>
    <row r="78" spans="1:15" ht="15">
      <c r="A78" s="30"/>
      <c r="B78" s="31"/>
      <c r="C78" s="3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5">
      <c r="A79" s="89"/>
      <c r="B79" s="44" t="s">
        <v>18</v>
      </c>
      <c r="C79" s="148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50"/>
    </row>
    <row r="80" spans="1:15" ht="41.25">
      <c r="A80" s="77" t="s">
        <v>116</v>
      </c>
      <c r="B80" s="82" t="s">
        <v>115</v>
      </c>
      <c r="C80" s="83">
        <v>100</v>
      </c>
      <c r="D80" s="84">
        <v>1.312</v>
      </c>
      <c r="E80" s="84">
        <v>3.2490000000000006</v>
      </c>
      <c r="F80" s="84">
        <v>6.466</v>
      </c>
      <c r="G80" s="84">
        <v>60.400000000000006</v>
      </c>
      <c r="H80" s="84">
        <v>0.022000000000000002</v>
      </c>
      <c r="I80" s="84">
        <v>17.098</v>
      </c>
      <c r="J80" s="84">
        <v>0</v>
      </c>
      <c r="K80" s="84">
        <v>8.39</v>
      </c>
      <c r="L80" s="84">
        <v>24.971000000000004</v>
      </c>
      <c r="M80" s="84">
        <v>28.307000000000002</v>
      </c>
      <c r="N80" s="84">
        <v>15.091000000000001</v>
      </c>
      <c r="O80" s="84">
        <v>0.466</v>
      </c>
    </row>
    <row r="81" spans="1:15" ht="24">
      <c r="A81" s="4" t="s">
        <v>75</v>
      </c>
      <c r="B81" s="28" t="s">
        <v>76</v>
      </c>
      <c r="C81" s="27" t="s">
        <v>22</v>
      </c>
      <c r="D81" s="38">
        <v>9.15</v>
      </c>
      <c r="E81" s="39">
        <v>5.62</v>
      </c>
      <c r="F81" s="39">
        <v>7.8</v>
      </c>
      <c r="G81" s="38">
        <v>105</v>
      </c>
      <c r="H81" s="38">
        <v>0.05</v>
      </c>
      <c r="I81" s="39">
        <v>3.73</v>
      </c>
      <c r="J81" s="39">
        <v>5.82</v>
      </c>
      <c r="K81" s="39">
        <v>2.52</v>
      </c>
      <c r="L81" s="38">
        <v>39.07</v>
      </c>
      <c r="M81" s="38">
        <v>162.19</v>
      </c>
      <c r="N81" s="38">
        <v>48.53</v>
      </c>
      <c r="O81" s="38">
        <v>0.85</v>
      </c>
    </row>
    <row r="82" spans="1:15" ht="24">
      <c r="A82" s="4" t="s">
        <v>38</v>
      </c>
      <c r="B82" s="16" t="s">
        <v>79</v>
      </c>
      <c r="C82" s="18" t="s">
        <v>73</v>
      </c>
      <c r="D82" s="38">
        <v>3.71</v>
      </c>
      <c r="E82" s="39">
        <v>7.95</v>
      </c>
      <c r="F82" s="39">
        <v>24.57</v>
      </c>
      <c r="G82" s="39">
        <v>184.5</v>
      </c>
      <c r="H82" s="38">
        <v>0.16740000000000002</v>
      </c>
      <c r="I82" s="38">
        <v>21.792599999999997</v>
      </c>
      <c r="J82" s="38">
        <v>12</v>
      </c>
      <c r="K82" s="38">
        <v>0.245</v>
      </c>
      <c r="L82" s="38">
        <v>45.09</v>
      </c>
      <c r="M82" s="38">
        <v>104.81</v>
      </c>
      <c r="N82" s="38">
        <v>33.3</v>
      </c>
      <c r="O82" s="38">
        <v>1.16</v>
      </c>
    </row>
    <row r="83" spans="1:15" ht="24">
      <c r="A83" s="52" t="s">
        <v>41</v>
      </c>
      <c r="B83" s="7" t="s">
        <v>30</v>
      </c>
      <c r="C83" s="2">
        <v>200</v>
      </c>
      <c r="D83" s="40">
        <v>0.16000000000000003</v>
      </c>
      <c r="E83" s="40">
        <v>0.16000000000000003</v>
      </c>
      <c r="F83" s="40">
        <v>13.91</v>
      </c>
      <c r="G83" s="40">
        <v>58.74</v>
      </c>
      <c r="H83" s="40">
        <v>0.012</v>
      </c>
      <c r="I83" s="40">
        <v>0.9</v>
      </c>
      <c r="J83" s="40">
        <v>0</v>
      </c>
      <c r="K83" s="40">
        <v>0.08000000000000002</v>
      </c>
      <c r="L83" s="40">
        <v>14.180000000000001</v>
      </c>
      <c r="M83" s="40">
        <v>4.4</v>
      </c>
      <c r="N83" s="40">
        <v>5.140000000000001</v>
      </c>
      <c r="O83" s="40">
        <v>0.952</v>
      </c>
    </row>
    <row r="84" spans="1:15" ht="36">
      <c r="A84" s="52" t="s">
        <v>35</v>
      </c>
      <c r="B84" s="16" t="s">
        <v>28</v>
      </c>
      <c r="C84" s="1">
        <v>30</v>
      </c>
      <c r="D84" s="10">
        <v>2.28</v>
      </c>
      <c r="E84" s="10">
        <v>0.23999999999999996</v>
      </c>
      <c r="F84" s="10">
        <v>14.759999999999998</v>
      </c>
      <c r="G84" s="12">
        <v>70.5</v>
      </c>
      <c r="H84" s="10">
        <v>0.033</v>
      </c>
      <c r="I84" s="11">
        <v>0</v>
      </c>
      <c r="J84" s="11">
        <v>0</v>
      </c>
      <c r="K84" s="10">
        <v>0.33</v>
      </c>
      <c r="L84" s="10">
        <v>6</v>
      </c>
      <c r="M84" s="10">
        <v>19.5</v>
      </c>
      <c r="N84" s="10">
        <v>4.199999999999999</v>
      </c>
      <c r="O84" s="10">
        <v>0.33</v>
      </c>
    </row>
    <row r="85" spans="1:15" ht="36">
      <c r="A85" s="52" t="s">
        <v>34</v>
      </c>
      <c r="B85" s="16" t="s">
        <v>29</v>
      </c>
      <c r="C85" s="17">
        <v>25</v>
      </c>
      <c r="D85" s="38">
        <v>1.6500000000000001</v>
      </c>
      <c r="E85" s="38">
        <v>0.3</v>
      </c>
      <c r="F85" s="38">
        <v>9.9</v>
      </c>
      <c r="G85" s="38">
        <v>49.5</v>
      </c>
      <c r="H85" s="38">
        <v>0.0425</v>
      </c>
      <c r="I85" s="38">
        <v>0</v>
      </c>
      <c r="J85" s="38">
        <v>0</v>
      </c>
      <c r="K85" s="38">
        <v>0.35</v>
      </c>
      <c r="L85" s="38">
        <v>7.250000000000001</v>
      </c>
      <c r="M85" s="38">
        <v>37.5</v>
      </c>
      <c r="N85" s="38">
        <v>11.75</v>
      </c>
      <c r="O85" s="38">
        <v>0.9750000000000001</v>
      </c>
    </row>
    <row r="86" spans="1:17" ht="15">
      <c r="A86" s="21"/>
      <c r="B86" s="19" t="s">
        <v>15</v>
      </c>
      <c r="C86" s="20">
        <v>638</v>
      </c>
      <c r="D86" s="26">
        <f>D80+D81+D82+D83+D84+D85</f>
        <v>18.262</v>
      </c>
      <c r="E86" s="26">
        <f aca="true" t="shared" si="3" ref="E86:O86">E80+E81+E82+E83+E84+E85</f>
        <v>17.519</v>
      </c>
      <c r="F86" s="26">
        <f t="shared" si="3"/>
        <v>77.406</v>
      </c>
      <c r="G86" s="26">
        <f t="shared" si="3"/>
        <v>528.64</v>
      </c>
      <c r="H86" s="26">
        <f t="shared" si="3"/>
        <v>0.32689999999999997</v>
      </c>
      <c r="I86" s="26">
        <f t="shared" si="3"/>
        <v>43.520599999999995</v>
      </c>
      <c r="J86" s="26">
        <f t="shared" si="3"/>
        <v>17.82</v>
      </c>
      <c r="K86" s="26">
        <f t="shared" si="3"/>
        <v>11.915</v>
      </c>
      <c r="L86" s="26">
        <f t="shared" si="3"/>
        <v>136.561</v>
      </c>
      <c r="M86" s="26">
        <f t="shared" si="3"/>
        <v>356.707</v>
      </c>
      <c r="N86" s="26">
        <f t="shared" si="3"/>
        <v>118.011</v>
      </c>
      <c r="O86" s="26">
        <f t="shared" si="3"/>
        <v>4.7330000000000005</v>
      </c>
      <c r="P86" s="113">
        <v>0.2</v>
      </c>
      <c r="Q86" s="70">
        <v>0.2</v>
      </c>
    </row>
    <row r="87" spans="1:15" ht="15">
      <c r="A87" s="45"/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1:15" ht="15">
      <c r="A88" s="89"/>
      <c r="B88" s="145" t="s">
        <v>19</v>
      </c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</row>
    <row r="89" spans="1:15" ht="24">
      <c r="A89" s="52" t="s">
        <v>58</v>
      </c>
      <c r="B89" s="78" t="s">
        <v>59</v>
      </c>
      <c r="C89" s="25">
        <v>100</v>
      </c>
      <c r="D89" s="25">
        <v>1.233</v>
      </c>
      <c r="E89" s="25">
        <v>0.094</v>
      </c>
      <c r="F89" s="25">
        <v>11.476</v>
      </c>
      <c r="G89" s="25">
        <v>81.7</v>
      </c>
      <c r="H89" s="25">
        <v>0.056999999999999995</v>
      </c>
      <c r="I89" s="25">
        <v>3.3600000000000003</v>
      </c>
      <c r="J89" s="25">
        <v>0</v>
      </c>
      <c r="K89" s="25">
        <v>13.4</v>
      </c>
      <c r="L89" s="25">
        <v>25.760000000000005</v>
      </c>
      <c r="M89" s="25">
        <v>52.766</v>
      </c>
      <c r="N89" s="25">
        <v>36.047000000000004</v>
      </c>
      <c r="O89" s="25">
        <v>0.664</v>
      </c>
    </row>
    <row r="90" spans="1:15" ht="24">
      <c r="A90" s="4" t="s">
        <v>51</v>
      </c>
      <c r="B90" s="7" t="s">
        <v>125</v>
      </c>
      <c r="C90" s="2" t="s">
        <v>121</v>
      </c>
      <c r="D90" s="40">
        <v>12.1686</v>
      </c>
      <c r="E90" s="40">
        <v>14.8209</v>
      </c>
      <c r="F90" s="40">
        <v>8.2154</v>
      </c>
      <c r="G90" s="40">
        <v>214.35</v>
      </c>
      <c r="H90" s="40">
        <v>0.051</v>
      </c>
      <c r="I90" s="40">
        <v>0.7125</v>
      </c>
      <c r="J90" s="40">
        <v>7.199999999999999</v>
      </c>
      <c r="K90" s="40">
        <v>2.6729999999999996</v>
      </c>
      <c r="L90" s="40">
        <v>12.579</v>
      </c>
      <c r="M90" s="40">
        <v>131.742</v>
      </c>
      <c r="N90" s="40">
        <v>26.406000000000002</v>
      </c>
      <c r="O90" s="40">
        <v>2.1534000000000004</v>
      </c>
    </row>
    <row r="91" spans="1:15" ht="24">
      <c r="A91" s="4" t="s">
        <v>85</v>
      </c>
      <c r="B91" s="7" t="s">
        <v>84</v>
      </c>
      <c r="C91" s="2" t="s">
        <v>21</v>
      </c>
      <c r="D91" s="40">
        <v>4.33</v>
      </c>
      <c r="E91" s="40">
        <v>6.322</v>
      </c>
      <c r="F91" s="40">
        <v>41.974000000000004</v>
      </c>
      <c r="G91" s="40">
        <v>229.6</v>
      </c>
      <c r="H91" s="40">
        <v>0.5940000000000001</v>
      </c>
      <c r="I91" s="40">
        <v>0</v>
      </c>
      <c r="J91" s="40">
        <v>20</v>
      </c>
      <c r="K91" s="40">
        <v>0.5900000000000001</v>
      </c>
      <c r="L91" s="40">
        <v>112.69200000000001</v>
      </c>
      <c r="M91" s="40">
        <v>254.49000000000004</v>
      </c>
      <c r="N91" s="40">
        <v>74.034</v>
      </c>
      <c r="O91" s="40">
        <v>5.626</v>
      </c>
    </row>
    <row r="92" spans="1:15" ht="24">
      <c r="A92" s="4" t="s">
        <v>37</v>
      </c>
      <c r="B92" s="16" t="s">
        <v>92</v>
      </c>
      <c r="C92" s="18" t="s">
        <v>93</v>
      </c>
      <c r="D92" s="38">
        <v>0.09</v>
      </c>
      <c r="E92" s="38">
        <v>0.02</v>
      </c>
      <c r="F92" s="38">
        <v>11.91</v>
      </c>
      <c r="G92" s="38">
        <v>48.15</v>
      </c>
      <c r="H92" s="38"/>
      <c r="I92" s="38">
        <v>0.03</v>
      </c>
      <c r="J92" s="38"/>
      <c r="K92" s="38"/>
      <c r="L92" s="38">
        <v>11.25</v>
      </c>
      <c r="M92" s="38">
        <v>2.95</v>
      </c>
      <c r="N92" s="38">
        <v>1.7</v>
      </c>
      <c r="O92" s="38">
        <v>0.29</v>
      </c>
    </row>
    <row r="93" spans="1:15" ht="36">
      <c r="A93" s="52" t="s">
        <v>35</v>
      </c>
      <c r="B93" s="7" t="s">
        <v>28</v>
      </c>
      <c r="C93" s="1">
        <v>30</v>
      </c>
      <c r="D93" s="10">
        <v>2.28</v>
      </c>
      <c r="E93" s="10">
        <v>0.23999999999999996</v>
      </c>
      <c r="F93" s="10">
        <v>14.759999999999998</v>
      </c>
      <c r="G93" s="12">
        <v>70.5</v>
      </c>
      <c r="H93" s="10">
        <v>0.033</v>
      </c>
      <c r="I93" s="11">
        <v>0</v>
      </c>
      <c r="J93" s="11">
        <v>0</v>
      </c>
      <c r="K93" s="10">
        <v>0.33</v>
      </c>
      <c r="L93" s="10">
        <v>6</v>
      </c>
      <c r="M93" s="10">
        <v>19.5</v>
      </c>
      <c r="N93" s="10">
        <v>4.199999999999999</v>
      </c>
      <c r="O93" s="10">
        <v>0.33</v>
      </c>
    </row>
    <row r="94" spans="1:15" ht="36">
      <c r="A94" s="52" t="s">
        <v>34</v>
      </c>
      <c r="B94" s="7" t="s">
        <v>29</v>
      </c>
      <c r="C94" s="1">
        <v>30</v>
      </c>
      <c r="D94" s="40">
        <v>1.9800000000000002</v>
      </c>
      <c r="E94" s="40">
        <v>0.36</v>
      </c>
      <c r="F94" s="40">
        <v>11.88</v>
      </c>
      <c r="G94" s="40">
        <v>59.4</v>
      </c>
      <c r="H94" s="40">
        <v>0.051000000000000004</v>
      </c>
      <c r="I94" s="40">
        <v>0</v>
      </c>
      <c r="J94" s="40">
        <v>0</v>
      </c>
      <c r="K94" s="40">
        <v>0.42</v>
      </c>
      <c r="L94" s="40">
        <v>8.700000000000001</v>
      </c>
      <c r="M94" s="40">
        <v>45</v>
      </c>
      <c r="N94" s="40">
        <v>14.1</v>
      </c>
      <c r="O94" s="40">
        <v>1.1700000000000002</v>
      </c>
    </row>
    <row r="95" spans="1:17" ht="15">
      <c r="A95" s="21"/>
      <c r="B95" s="19" t="s">
        <v>15</v>
      </c>
      <c r="C95" s="20">
        <v>650</v>
      </c>
      <c r="D95" s="26">
        <f>SUM(D89:D94)</f>
        <v>22.0816</v>
      </c>
      <c r="E95" s="26">
        <f aca="true" t="shared" si="4" ref="E95:O95">SUM(E89:E94)</f>
        <v>21.856899999999996</v>
      </c>
      <c r="F95" s="26">
        <f t="shared" si="4"/>
        <v>100.21539999999999</v>
      </c>
      <c r="G95" s="26">
        <f t="shared" si="4"/>
        <v>703.6999999999999</v>
      </c>
      <c r="H95" s="26">
        <f t="shared" si="4"/>
        <v>0.7860000000000001</v>
      </c>
      <c r="I95" s="26">
        <f t="shared" si="4"/>
        <v>4.102500000000001</v>
      </c>
      <c r="J95" s="26">
        <f t="shared" si="4"/>
        <v>27.2</v>
      </c>
      <c r="K95" s="26">
        <f t="shared" si="4"/>
        <v>17.413</v>
      </c>
      <c r="L95" s="26">
        <f t="shared" si="4"/>
        <v>176.981</v>
      </c>
      <c r="M95" s="26">
        <f t="shared" si="4"/>
        <v>506.44800000000004</v>
      </c>
      <c r="N95" s="26">
        <f t="shared" si="4"/>
        <v>156.487</v>
      </c>
      <c r="O95" s="26">
        <f t="shared" si="4"/>
        <v>10.2334</v>
      </c>
      <c r="P95" s="113">
        <v>0.25</v>
      </c>
      <c r="Q95" s="70">
        <v>0.25</v>
      </c>
    </row>
    <row r="98" spans="1:15" ht="15">
      <c r="A98" s="89"/>
      <c r="B98" s="145" t="s">
        <v>20</v>
      </c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</row>
    <row r="99" spans="1:15" ht="36">
      <c r="A99" s="4" t="s">
        <v>33</v>
      </c>
      <c r="B99" s="16" t="s">
        <v>31</v>
      </c>
      <c r="C99" s="17">
        <v>100</v>
      </c>
      <c r="D99" s="38">
        <v>0.4</v>
      </c>
      <c r="E99" s="38">
        <v>0.4</v>
      </c>
      <c r="F99" s="38">
        <v>9.8</v>
      </c>
      <c r="G99" s="38">
        <v>47</v>
      </c>
      <c r="H99" s="38">
        <v>0.03</v>
      </c>
      <c r="I99" s="38">
        <v>10</v>
      </c>
      <c r="J99" s="38"/>
      <c r="K99" s="38">
        <v>0.2</v>
      </c>
      <c r="L99" s="38">
        <v>16</v>
      </c>
      <c r="M99" s="38">
        <v>11</v>
      </c>
      <c r="N99" s="38">
        <v>9</v>
      </c>
      <c r="O99" s="38">
        <v>2.2</v>
      </c>
    </row>
    <row r="100" spans="1:15" ht="24">
      <c r="A100" s="4" t="s">
        <v>43</v>
      </c>
      <c r="B100" s="16" t="s">
        <v>42</v>
      </c>
      <c r="C100" s="17">
        <v>10</v>
      </c>
      <c r="D100" s="38">
        <v>2.03</v>
      </c>
      <c r="E100" s="38">
        <v>2.63</v>
      </c>
      <c r="F100" s="38">
        <v>0</v>
      </c>
      <c r="G100" s="38">
        <v>34.333333333333336</v>
      </c>
      <c r="H100" s="38">
        <v>0.0033333333333333335</v>
      </c>
      <c r="I100" s="38">
        <v>0.06999999999999999</v>
      </c>
      <c r="J100" s="38">
        <v>21</v>
      </c>
      <c r="K100" s="38">
        <v>0.04</v>
      </c>
      <c r="L100" s="38">
        <v>100</v>
      </c>
      <c r="M100" s="38">
        <v>60</v>
      </c>
      <c r="N100" s="38">
        <v>5.5</v>
      </c>
      <c r="O100" s="38">
        <v>0.06999999999999999</v>
      </c>
    </row>
    <row r="101" spans="1:15" ht="14.25">
      <c r="A101" s="4" t="s">
        <v>65</v>
      </c>
      <c r="B101" s="16" t="s">
        <v>126</v>
      </c>
      <c r="C101" s="27" t="s">
        <v>68</v>
      </c>
      <c r="D101" s="38">
        <v>15.92</v>
      </c>
      <c r="E101" s="23">
        <v>20.75</v>
      </c>
      <c r="F101" s="23">
        <v>51.298</v>
      </c>
      <c r="G101" s="24">
        <v>484.3333333333333</v>
      </c>
      <c r="H101" s="23">
        <v>0.14533333333333331</v>
      </c>
      <c r="I101" s="23">
        <v>11.596</v>
      </c>
      <c r="J101" s="23">
        <v>29.1</v>
      </c>
      <c r="K101" s="25">
        <v>5.0200000000000005</v>
      </c>
      <c r="L101" s="23">
        <v>65.33333333333333</v>
      </c>
      <c r="M101" s="23">
        <v>227.86666666666665</v>
      </c>
      <c r="N101" s="23">
        <v>54.374666666666656</v>
      </c>
      <c r="O101" s="23">
        <v>5.2493333333333325</v>
      </c>
    </row>
    <row r="102" spans="1:15" ht="24">
      <c r="A102" s="4" t="s">
        <v>40</v>
      </c>
      <c r="B102" s="16" t="s">
        <v>32</v>
      </c>
      <c r="C102" s="18" t="s">
        <v>61</v>
      </c>
      <c r="D102" s="38">
        <v>0.13</v>
      </c>
      <c r="E102" s="38">
        <v>0.02</v>
      </c>
      <c r="F102" s="38">
        <v>10.2</v>
      </c>
      <c r="G102" s="38">
        <v>42</v>
      </c>
      <c r="H102" s="38"/>
      <c r="I102" s="38">
        <v>2.83</v>
      </c>
      <c r="J102" s="38"/>
      <c r="K102" s="38">
        <v>0.01</v>
      </c>
      <c r="L102" s="38">
        <v>14.05</v>
      </c>
      <c r="M102" s="38">
        <v>4.4</v>
      </c>
      <c r="N102" s="38">
        <v>2.4</v>
      </c>
      <c r="O102" s="38">
        <v>0.34</v>
      </c>
    </row>
    <row r="103" spans="1:15" ht="36">
      <c r="A103" s="4" t="s">
        <v>35</v>
      </c>
      <c r="B103" s="28" t="s">
        <v>28</v>
      </c>
      <c r="C103" s="18">
        <v>40</v>
      </c>
      <c r="D103" s="38">
        <v>3.0399999999999996</v>
      </c>
      <c r="E103" s="38">
        <v>0.31999999999999995</v>
      </c>
      <c r="F103" s="38">
        <v>19.679999999999996</v>
      </c>
      <c r="G103" s="38">
        <v>94</v>
      </c>
      <c r="H103" s="38">
        <v>0.044000000000000004</v>
      </c>
      <c r="I103" s="38">
        <v>0</v>
      </c>
      <c r="J103" s="38">
        <v>0</v>
      </c>
      <c r="K103" s="38">
        <v>0.44000000000000006</v>
      </c>
      <c r="L103" s="38">
        <v>8</v>
      </c>
      <c r="M103" s="38">
        <v>26</v>
      </c>
      <c r="N103" s="38">
        <v>5.599999999999999</v>
      </c>
      <c r="O103" s="38">
        <v>0.44000000000000006</v>
      </c>
    </row>
    <row r="104" spans="1:17" ht="15">
      <c r="A104" s="21"/>
      <c r="B104" s="29" t="s">
        <v>15</v>
      </c>
      <c r="C104" s="20">
        <v>600</v>
      </c>
      <c r="D104" s="26">
        <f>SUM(D99:D103)</f>
        <v>21.52</v>
      </c>
      <c r="E104" s="26">
        <f aca="true" t="shared" si="5" ref="E104:Q104">SUM(E99:E103)</f>
        <v>24.12</v>
      </c>
      <c r="F104" s="26">
        <f t="shared" si="5"/>
        <v>90.978</v>
      </c>
      <c r="G104" s="26">
        <f t="shared" si="5"/>
        <v>701.6666666666666</v>
      </c>
      <c r="H104" s="26">
        <f t="shared" si="5"/>
        <v>0.22266666666666665</v>
      </c>
      <c r="I104" s="26">
        <f t="shared" si="5"/>
        <v>24.496000000000002</v>
      </c>
      <c r="J104" s="26">
        <f t="shared" si="5"/>
        <v>50.1</v>
      </c>
      <c r="K104" s="26">
        <f t="shared" si="5"/>
        <v>5.710000000000001</v>
      </c>
      <c r="L104" s="26">
        <f t="shared" si="5"/>
        <v>203.38333333333333</v>
      </c>
      <c r="M104" s="26">
        <f t="shared" si="5"/>
        <v>329.26666666666665</v>
      </c>
      <c r="N104" s="26">
        <f t="shared" si="5"/>
        <v>76.87466666666666</v>
      </c>
      <c r="O104" s="26">
        <f t="shared" si="5"/>
        <v>8.299333333333331</v>
      </c>
      <c r="P104" s="26">
        <f t="shared" si="5"/>
        <v>0</v>
      </c>
      <c r="Q104" s="26">
        <f t="shared" si="5"/>
        <v>0</v>
      </c>
    </row>
    <row r="105" spans="1:15" ht="15">
      <c r="A105" s="30"/>
      <c r="B105" s="31"/>
      <c r="C105" s="32"/>
      <c r="D105" s="33"/>
      <c r="E105" s="33"/>
      <c r="F105" s="33"/>
      <c r="G105" s="34"/>
      <c r="H105" s="33"/>
      <c r="I105" s="33"/>
      <c r="J105" s="33"/>
      <c r="K105" s="34"/>
      <c r="L105" s="33"/>
      <c r="M105" s="33"/>
      <c r="N105" s="33"/>
      <c r="O105" s="33"/>
    </row>
    <row r="106" spans="1:15" ht="15">
      <c r="A106" s="30"/>
      <c r="B106" s="31"/>
      <c r="C106" s="32"/>
      <c r="D106" s="33"/>
      <c r="E106" s="33"/>
      <c r="F106" s="33"/>
      <c r="G106" s="34"/>
      <c r="H106" s="33"/>
      <c r="I106" s="33"/>
      <c r="J106" s="33"/>
      <c r="K106" s="34"/>
      <c r="L106" s="33"/>
      <c r="M106" s="33"/>
      <c r="N106" s="33"/>
      <c r="O106" s="33"/>
    </row>
    <row r="107" spans="1:15" ht="15">
      <c r="A107" s="30"/>
      <c r="B107" s="31"/>
      <c r="C107" s="3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1:15" ht="15">
      <c r="A108" s="30"/>
      <c r="B108" s="31"/>
      <c r="C108" s="3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ht="15">
      <c r="A109" s="30"/>
      <c r="B109" s="31"/>
      <c r="C109" s="32"/>
      <c r="D109" s="33"/>
      <c r="E109" s="33"/>
      <c r="F109" s="33"/>
      <c r="G109" s="34"/>
      <c r="H109" s="33"/>
      <c r="I109" s="33"/>
      <c r="J109" s="33"/>
      <c r="K109" s="34"/>
      <c r="L109" s="33"/>
      <c r="M109" s="33"/>
      <c r="N109" s="33"/>
      <c r="O109" s="33"/>
    </row>
    <row r="111" spans="1:15" ht="26.25">
      <c r="A111" s="6" t="s">
        <v>23</v>
      </c>
      <c r="B111" s="93" t="s">
        <v>0</v>
      </c>
      <c r="C111" s="93" t="s">
        <v>25</v>
      </c>
      <c r="D111" s="94" t="s">
        <v>1</v>
      </c>
      <c r="E111" s="94" t="s">
        <v>2</v>
      </c>
      <c r="F111" s="94" t="s">
        <v>3</v>
      </c>
      <c r="G111" s="94" t="s">
        <v>4</v>
      </c>
      <c r="H111" s="94" t="s">
        <v>5</v>
      </c>
      <c r="I111" s="94" t="s">
        <v>6</v>
      </c>
      <c r="J111" s="94" t="s">
        <v>7</v>
      </c>
      <c r="K111" s="94" t="s">
        <v>8</v>
      </c>
      <c r="L111" s="94" t="s">
        <v>9</v>
      </c>
      <c r="M111" s="94" t="s">
        <v>10</v>
      </c>
      <c r="N111" s="94" t="s">
        <v>11</v>
      </c>
      <c r="O111" s="94" t="s">
        <v>12</v>
      </c>
    </row>
    <row r="112" spans="1:15" ht="15">
      <c r="A112" s="5"/>
      <c r="B112" s="151" t="s">
        <v>13</v>
      </c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</row>
    <row r="113" spans="1:17" ht="15">
      <c r="A113" s="91"/>
      <c r="B113" s="151" t="s">
        <v>14</v>
      </c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Q113" s="70"/>
    </row>
    <row r="114" spans="1:17" ht="24">
      <c r="A114" s="52" t="s">
        <v>55</v>
      </c>
      <c r="B114" s="95" t="s">
        <v>74</v>
      </c>
      <c r="C114" s="96" t="s">
        <v>26</v>
      </c>
      <c r="D114" s="97">
        <v>9.87</v>
      </c>
      <c r="E114" s="97">
        <v>17.72</v>
      </c>
      <c r="F114" s="97">
        <v>0</v>
      </c>
      <c r="G114" s="98">
        <v>210.4</v>
      </c>
      <c r="H114" s="97">
        <v>0.08000000000000002</v>
      </c>
      <c r="I114" s="97">
        <v>2.7</v>
      </c>
      <c r="J114" s="99">
        <v>107.19999999999997</v>
      </c>
      <c r="K114" s="97">
        <v>2.12</v>
      </c>
      <c r="L114" s="97">
        <v>54.10000000000001</v>
      </c>
      <c r="M114" s="97">
        <v>190.58</v>
      </c>
      <c r="N114" s="97">
        <v>24.92</v>
      </c>
      <c r="O114" s="97">
        <v>2.2</v>
      </c>
      <c r="Q114" s="70"/>
    </row>
    <row r="115" spans="1:17" ht="24">
      <c r="A115" s="4" t="s">
        <v>39</v>
      </c>
      <c r="B115" s="95" t="s">
        <v>57</v>
      </c>
      <c r="C115" s="96" t="s">
        <v>124</v>
      </c>
      <c r="D115" s="97">
        <v>7.380000000000001</v>
      </c>
      <c r="E115" s="97">
        <v>5.198</v>
      </c>
      <c r="F115" s="97">
        <v>49.61</v>
      </c>
      <c r="G115" s="100">
        <v>244.40000000000003</v>
      </c>
      <c r="H115" s="97">
        <v>0.074</v>
      </c>
      <c r="I115" s="97">
        <v>0</v>
      </c>
      <c r="J115" s="97">
        <v>12</v>
      </c>
      <c r="K115" s="99">
        <v>1.322</v>
      </c>
      <c r="L115" s="97">
        <v>7.2</v>
      </c>
      <c r="M115" s="97">
        <v>50.46</v>
      </c>
      <c r="N115" s="97">
        <v>28.160000000000004</v>
      </c>
      <c r="O115" s="97">
        <v>1.4800000000000002</v>
      </c>
      <c r="Q115" s="70"/>
    </row>
    <row r="116" spans="1:17" ht="24">
      <c r="A116" s="4" t="s">
        <v>37</v>
      </c>
      <c r="B116" s="101" t="s">
        <v>52</v>
      </c>
      <c r="C116" s="102" t="s">
        <v>53</v>
      </c>
      <c r="D116" s="97">
        <v>0.11</v>
      </c>
      <c r="E116" s="97">
        <v>0.06</v>
      </c>
      <c r="F116" s="97">
        <v>10.99</v>
      </c>
      <c r="G116" s="100">
        <v>45.05</v>
      </c>
      <c r="H116" s="97">
        <v>0.003</v>
      </c>
      <c r="I116" s="97">
        <v>1.03</v>
      </c>
      <c r="J116" s="97"/>
      <c r="K116" s="97">
        <v>0.02</v>
      </c>
      <c r="L116" s="97">
        <v>12.7</v>
      </c>
      <c r="M116" s="97">
        <v>3.9</v>
      </c>
      <c r="N116" s="97">
        <v>2.3</v>
      </c>
      <c r="O116" s="97">
        <v>0.5</v>
      </c>
      <c r="Q116" s="70"/>
    </row>
    <row r="117" spans="1:17" ht="36">
      <c r="A117" s="52" t="s">
        <v>35</v>
      </c>
      <c r="B117" s="101" t="s">
        <v>28</v>
      </c>
      <c r="C117" s="103">
        <v>30</v>
      </c>
      <c r="D117" s="97">
        <v>2.28</v>
      </c>
      <c r="E117" s="97">
        <v>0.23999999999999996</v>
      </c>
      <c r="F117" s="97">
        <v>14.759999999999998</v>
      </c>
      <c r="G117" s="100">
        <v>70.5</v>
      </c>
      <c r="H117" s="97">
        <v>0.033</v>
      </c>
      <c r="I117" s="99">
        <v>0</v>
      </c>
      <c r="J117" s="99">
        <v>0</v>
      </c>
      <c r="K117" s="97">
        <v>0.33</v>
      </c>
      <c r="L117" s="97">
        <v>6</v>
      </c>
      <c r="M117" s="97">
        <v>19.5</v>
      </c>
      <c r="N117" s="97">
        <v>4.199999999999999</v>
      </c>
      <c r="O117" s="97">
        <v>0.33</v>
      </c>
      <c r="Q117" s="70"/>
    </row>
    <row r="118" spans="1:17" ht="36">
      <c r="A118" s="52" t="s">
        <v>34</v>
      </c>
      <c r="B118" s="16" t="s">
        <v>29</v>
      </c>
      <c r="C118" s="1">
        <v>40</v>
      </c>
      <c r="D118" s="40">
        <v>2.64</v>
      </c>
      <c r="E118" s="40">
        <v>0.48</v>
      </c>
      <c r="F118" s="40">
        <v>15.840000000000002</v>
      </c>
      <c r="G118" s="40">
        <v>79.2</v>
      </c>
      <c r="H118" s="40">
        <v>0.068</v>
      </c>
      <c r="I118" s="40">
        <v>0</v>
      </c>
      <c r="J118" s="40">
        <v>0</v>
      </c>
      <c r="K118" s="40">
        <v>0.5599999999999999</v>
      </c>
      <c r="L118" s="40">
        <v>11.600000000000001</v>
      </c>
      <c r="M118" s="40">
        <v>60</v>
      </c>
      <c r="N118" s="40">
        <v>18.8</v>
      </c>
      <c r="O118" s="40">
        <v>1.56</v>
      </c>
      <c r="Q118" s="70"/>
    </row>
    <row r="119" spans="1:17" ht="15">
      <c r="A119" s="6"/>
      <c r="B119" s="104" t="s">
        <v>15</v>
      </c>
      <c r="C119" s="105">
        <v>573</v>
      </c>
      <c r="D119" s="106">
        <f>SUM(D114:D118)</f>
        <v>22.28</v>
      </c>
      <c r="E119" s="106">
        <f aca="true" t="shared" si="6" ref="E119:O119">SUM(E114:E118)</f>
        <v>23.697999999999997</v>
      </c>
      <c r="F119" s="106">
        <f>SUM(F114:F118)</f>
        <v>91.2</v>
      </c>
      <c r="G119" s="106">
        <f t="shared" si="6"/>
        <v>649.5500000000002</v>
      </c>
      <c r="H119" s="106">
        <f t="shared" si="6"/>
        <v>0.258</v>
      </c>
      <c r="I119" s="106">
        <f t="shared" si="6"/>
        <v>3.7300000000000004</v>
      </c>
      <c r="J119" s="106">
        <f t="shared" si="6"/>
        <v>119.19999999999997</v>
      </c>
      <c r="K119" s="106">
        <f t="shared" si="6"/>
        <v>4.352</v>
      </c>
      <c r="L119" s="106">
        <f t="shared" si="6"/>
        <v>91.60000000000002</v>
      </c>
      <c r="M119" s="106">
        <f t="shared" si="6"/>
        <v>324.44000000000005</v>
      </c>
      <c r="N119" s="106">
        <f t="shared" si="6"/>
        <v>78.38</v>
      </c>
      <c r="O119" s="106">
        <f t="shared" si="6"/>
        <v>6.07</v>
      </c>
      <c r="P119" s="106" t="e">
        <f>#REF!+P114+P115+P116+P117+P118</f>
        <v>#REF!</v>
      </c>
      <c r="Q119" s="106" t="e">
        <f>#REF!+Q114+Q115+Q116+Q117+Q118</f>
        <v>#REF!</v>
      </c>
    </row>
    <row r="120" spans="1:17" ht="15">
      <c r="A120" s="72"/>
      <c r="B120" s="73"/>
      <c r="C120" s="7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6"/>
      <c r="Q120" s="70"/>
    </row>
    <row r="121" spans="1:17" ht="15">
      <c r="A121" s="91"/>
      <c r="B121" s="146" t="s">
        <v>69</v>
      </c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Q121" s="70"/>
    </row>
    <row r="122" spans="1:17" ht="24">
      <c r="A122" s="52" t="s">
        <v>95</v>
      </c>
      <c r="B122" s="7" t="s">
        <v>102</v>
      </c>
      <c r="C122" s="3" t="s">
        <v>117</v>
      </c>
      <c r="D122" s="10">
        <v>4.99</v>
      </c>
      <c r="E122" s="40">
        <v>10.15</v>
      </c>
      <c r="F122" s="10">
        <v>14.89</v>
      </c>
      <c r="G122" s="12">
        <v>170.33333333333334</v>
      </c>
      <c r="H122" s="10">
        <v>0.037333333333333336</v>
      </c>
      <c r="I122" s="11">
        <v>0.06999999999999999</v>
      </c>
      <c r="J122" s="11">
        <v>61</v>
      </c>
      <c r="K122" s="10">
        <v>0.48</v>
      </c>
      <c r="L122" s="10">
        <v>108.4</v>
      </c>
      <c r="M122" s="10">
        <v>82.5</v>
      </c>
      <c r="N122" s="10">
        <v>9.7</v>
      </c>
      <c r="O122" s="10">
        <v>0.42</v>
      </c>
      <c r="Q122" s="70"/>
    </row>
    <row r="123" spans="1:17" ht="24">
      <c r="A123" s="52" t="s">
        <v>86</v>
      </c>
      <c r="B123" s="7" t="s">
        <v>82</v>
      </c>
      <c r="C123" s="3" t="s">
        <v>68</v>
      </c>
      <c r="D123" s="40">
        <v>13.33</v>
      </c>
      <c r="E123" s="40">
        <v>13.275</v>
      </c>
      <c r="F123" s="40">
        <v>43.58</v>
      </c>
      <c r="G123" s="40">
        <v>346.67</v>
      </c>
      <c r="H123" s="40">
        <v>0.024</v>
      </c>
      <c r="I123" s="40">
        <v>18.77</v>
      </c>
      <c r="J123" s="40">
        <v>39</v>
      </c>
      <c r="K123" s="40">
        <v>0</v>
      </c>
      <c r="L123" s="40">
        <v>68.94</v>
      </c>
      <c r="M123" s="40">
        <v>172.79</v>
      </c>
      <c r="N123" s="40">
        <v>38.24</v>
      </c>
      <c r="O123" s="40">
        <v>2.24</v>
      </c>
      <c r="Q123" s="70"/>
    </row>
    <row r="124" spans="1:17" ht="14.25">
      <c r="A124" s="52" t="s">
        <v>65</v>
      </c>
      <c r="B124" s="7" t="s">
        <v>106</v>
      </c>
      <c r="C124" s="2" t="s">
        <v>61</v>
      </c>
      <c r="D124" s="11">
        <v>0.24000000000000002</v>
      </c>
      <c r="E124" s="11">
        <v>0.09000000000000001</v>
      </c>
      <c r="F124" s="10">
        <v>12.42</v>
      </c>
      <c r="G124" s="12">
        <v>54.2</v>
      </c>
      <c r="H124" s="11">
        <v>0.004</v>
      </c>
      <c r="I124" s="11">
        <v>50.03</v>
      </c>
      <c r="J124" s="11">
        <v>0</v>
      </c>
      <c r="K124" s="11">
        <v>0.19</v>
      </c>
      <c r="L124" s="10">
        <v>13.95</v>
      </c>
      <c r="M124" s="11">
        <v>3.65</v>
      </c>
      <c r="N124" s="11">
        <v>2.25</v>
      </c>
      <c r="O124" s="10">
        <v>0.41000000000000003</v>
      </c>
      <c r="Q124" s="70"/>
    </row>
    <row r="125" spans="1:17" ht="36">
      <c r="A125" s="52" t="s">
        <v>35</v>
      </c>
      <c r="B125" s="7" t="s">
        <v>28</v>
      </c>
      <c r="C125" s="2">
        <v>20</v>
      </c>
      <c r="D125" s="11">
        <v>1.5199999999999998</v>
      </c>
      <c r="E125" s="11">
        <v>0.15999999999999998</v>
      </c>
      <c r="F125" s="10">
        <v>9.839999999999998</v>
      </c>
      <c r="G125" s="12">
        <v>47</v>
      </c>
      <c r="H125" s="11">
        <v>0.022000000000000002</v>
      </c>
      <c r="I125" s="11">
        <v>0</v>
      </c>
      <c r="J125" s="11">
        <v>0</v>
      </c>
      <c r="K125" s="11">
        <v>0.22</v>
      </c>
      <c r="L125" s="10">
        <v>4</v>
      </c>
      <c r="M125" s="11">
        <v>13</v>
      </c>
      <c r="N125" s="11">
        <v>2.7999999999999994</v>
      </c>
      <c r="O125" s="10">
        <v>0.22</v>
      </c>
      <c r="Q125" s="70"/>
    </row>
    <row r="126" spans="1:17" ht="36">
      <c r="A126" s="52" t="s">
        <v>34</v>
      </c>
      <c r="B126" s="16" t="s">
        <v>29</v>
      </c>
      <c r="C126" s="1">
        <v>30</v>
      </c>
      <c r="D126" s="10">
        <v>1.9800000000000002</v>
      </c>
      <c r="E126" s="10">
        <v>0.36</v>
      </c>
      <c r="F126" s="10">
        <v>11.88</v>
      </c>
      <c r="G126" s="12">
        <v>59.4</v>
      </c>
      <c r="H126" s="10">
        <v>0.051000000000000004</v>
      </c>
      <c r="I126" s="11">
        <v>0</v>
      </c>
      <c r="J126" s="11">
        <v>0</v>
      </c>
      <c r="K126" s="10">
        <v>0.42</v>
      </c>
      <c r="L126" s="10">
        <v>8.700000000000001</v>
      </c>
      <c r="M126" s="10">
        <v>45</v>
      </c>
      <c r="N126" s="10">
        <v>14.1</v>
      </c>
      <c r="O126" s="10">
        <v>1.1700000000000002</v>
      </c>
      <c r="Q126" s="70"/>
    </row>
    <row r="127" spans="1:17" ht="15">
      <c r="A127" s="6"/>
      <c r="B127" s="8" t="s">
        <v>15</v>
      </c>
      <c r="C127" s="9">
        <v>550</v>
      </c>
      <c r="D127" s="13">
        <f>SUM(D122:D126)</f>
        <v>22.06</v>
      </c>
      <c r="E127" s="13">
        <f aca="true" t="shared" si="7" ref="E127:O127">SUM(E122:E126)</f>
        <v>24.035</v>
      </c>
      <c r="F127" s="13">
        <f t="shared" si="7"/>
        <v>92.61</v>
      </c>
      <c r="G127" s="13">
        <f t="shared" si="7"/>
        <v>677.6033333333334</v>
      </c>
      <c r="H127" s="13">
        <f t="shared" si="7"/>
        <v>0.13833333333333336</v>
      </c>
      <c r="I127" s="13">
        <f t="shared" si="7"/>
        <v>68.87</v>
      </c>
      <c r="J127" s="13">
        <f t="shared" si="7"/>
        <v>100</v>
      </c>
      <c r="K127" s="13">
        <f t="shared" si="7"/>
        <v>1.3099999999999998</v>
      </c>
      <c r="L127" s="13">
        <f t="shared" si="7"/>
        <v>203.98999999999998</v>
      </c>
      <c r="M127" s="13">
        <f t="shared" si="7"/>
        <v>316.94</v>
      </c>
      <c r="N127" s="13">
        <f t="shared" si="7"/>
        <v>67.08999999999999</v>
      </c>
      <c r="O127" s="13">
        <f t="shared" si="7"/>
        <v>4.460000000000001</v>
      </c>
      <c r="P127" s="113">
        <v>0.25</v>
      </c>
      <c r="Q127" s="70">
        <v>0.25</v>
      </c>
    </row>
    <row r="128" spans="1:17" ht="15">
      <c r="A128" s="72"/>
      <c r="B128" s="73"/>
      <c r="C128" s="74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6"/>
      <c r="Q128" s="70"/>
    </row>
    <row r="129" spans="1:17" ht="15">
      <c r="A129" s="91"/>
      <c r="B129" s="146" t="s">
        <v>17</v>
      </c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Q129" s="70"/>
    </row>
    <row r="130" spans="1:17" ht="41.25">
      <c r="A130" s="53" t="s">
        <v>63</v>
      </c>
      <c r="B130" s="85" t="s">
        <v>62</v>
      </c>
      <c r="C130" s="88">
        <v>100</v>
      </c>
      <c r="D130" s="86">
        <v>0.8448</v>
      </c>
      <c r="E130" s="87">
        <v>3.6071999999999997</v>
      </c>
      <c r="F130" s="87">
        <v>4.9559999999999995</v>
      </c>
      <c r="G130" s="86">
        <v>55.68</v>
      </c>
      <c r="H130" s="86">
        <v>0.0102</v>
      </c>
      <c r="I130" s="86">
        <v>3.9899999999999998</v>
      </c>
      <c r="J130" s="86">
        <v>0</v>
      </c>
      <c r="K130" s="86">
        <v>1.6199999999999999</v>
      </c>
      <c r="L130" s="86">
        <v>21.278399999999998</v>
      </c>
      <c r="M130" s="86">
        <v>24.379199999999997</v>
      </c>
      <c r="N130" s="86">
        <v>12.416999999999998</v>
      </c>
      <c r="O130" s="86">
        <v>0.7944</v>
      </c>
      <c r="Q130" s="70"/>
    </row>
    <row r="131" spans="1:17" ht="24">
      <c r="A131" s="52" t="s">
        <v>54</v>
      </c>
      <c r="B131" s="7" t="s">
        <v>70</v>
      </c>
      <c r="C131" s="3" t="s">
        <v>118</v>
      </c>
      <c r="D131" s="40">
        <v>10.05</v>
      </c>
      <c r="E131" s="42">
        <v>9.4</v>
      </c>
      <c r="F131" s="42">
        <v>16.3098</v>
      </c>
      <c r="G131" s="40">
        <v>202.54</v>
      </c>
      <c r="H131" s="40">
        <v>0.16580000000000003</v>
      </c>
      <c r="I131" s="40">
        <v>1.1942000000000002</v>
      </c>
      <c r="J131" s="40">
        <v>19.36</v>
      </c>
      <c r="K131" s="40">
        <v>54.715600000000016</v>
      </c>
      <c r="L131" s="40">
        <v>50.62600000000001</v>
      </c>
      <c r="M131" s="40">
        <v>68.94800000000001</v>
      </c>
      <c r="N131" s="40">
        <v>21.456000000000003</v>
      </c>
      <c r="O131" s="40">
        <v>3.0058000000000002</v>
      </c>
      <c r="Q131" s="70"/>
    </row>
    <row r="132" spans="1:17" ht="24">
      <c r="A132" s="52" t="s">
        <v>38</v>
      </c>
      <c r="B132" s="7" t="s">
        <v>71</v>
      </c>
      <c r="C132" s="1">
        <v>180</v>
      </c>
      <c r="D132" s="40">
        <v>3.6774</v>
      </c>
      <c r="E132" s="40">
        <v>5.761799999999999</v>
      </c>
      <c r="F132" s="40">
        <v>20.5268</v>
      </c>
      <c r="G132" s="40">
        <v>154.7</v>
      </c>
      <c r="H132" s="40">
        <v>0.1674</v>
      </c>
      <c r="I132" s="40">
        <v>21.792599999999997</v>
      </c>
      <c r="J132" s="40">
        <v>0</v>
      </c>
      <c r="K132" s="40">
        <v>0.2178</v>
      </c>
      <c r="L132" s="40">
        <v>44.37</v>
      </c>
      <c r="M132" s="40">
        <v>103.91399999999999</v>
      </c>
      <c r="N132" s="40">
        <v>33.3</v>
      </c>
      <c r="O132" s="40">
        <v>1.2114</v>
      </c>
      <c r="Q132" s="70"/>
    </row>
    <row r="133" spans="1:17" ht="24">
      <c r="A133" s="4" t="s">
        <v>37</v>
      </c>
      <c r="B133" s="16" t="s">
        <v>27</v>
      </c>
      <c r="C133" s="18" t="s">
        <v>60</v>
      </c>
      <c r="D133" s="38">
        <v>0.07</v>
      </c>
      <c r="E133" s="38">
        <v>0.02</v>
      </c>
      <c r="F133" s="38">
        <v>10</v>
      </c>
      <c r="G133" s="38">
        <v>40</v>
      </c>
      <c r="H133" s="38"/>
      <c r="I133" s="38">
        <v>0.03</v>
      </c>
      <c r="J133" s="38"/>
      <c r="K133" s="38"/>
      <c r="L133" s="38">
        <v>10.95</v>
      </c>
      <c r="M133" s="38">
        <v>2.8</v>
      </c>
      <c r="N133" s="38">
        <v>1.4</v>
      </c>
      <c r="O133" s="38">
        <v>0.26</v>
      </c>
      <c r="Q133" s="70"/>
    </row>
    <row r="134" spans="1:17" ht="36">
      <c r="A134" s="52" t="s">
        <v>35</v>
      </c>
      <c r="B134" s="16" t="s">
        <v>28</v>
      </c>
      <c r="C134" s="1">
        <v>20</v>
      </c>
      <c r="D134" s="10">
        <v>1.5199999999999998</v>
      </c>
      <c r="E134" s="10">
        <v>0.15999999999999998</v>
      </c>
      <c r="F134" s="10">
        <v>9.839999999999998</v>
      </c>
      <c r="G134" s="12">
        <v>47</v>
      </c>
      <c r="H134" s="10">
        <v>0.022000000000000002</v>
      </c>
      <c r="I134" s="11">
        <v>0</v>
      </c>
      <c r="J134" s="11">
        <v>0</v>
      </c>
      <c r="K134" s="10">
        <v>0.22</v>
      </c>
      <c r="L134" s="10">
        <v>4</v>
      </c>
      <c r="M134" s="10">
        <v>13</v>
      </c>
      <c r="N134" s="10">
        <v>2.7999999999999994</v>
      </c>
      <c r="O134" s="10">
        <v>0.22</v>
      </c>
      <c r="Q134" s="70"/>
    </row>
    <row r="135" spans="1:17" ht="36">
      <c r="A135" s="52" t="s">
        <v>34</v>
      </c>
      <c r="B135" s="16" t="s">
        <v>29</v>
      </c>
      <c r="C135" s="1">
        <v>30</v>
      </c>
      <c r="D135" s="10">
        <v>1.9800000000000002</v>
      </c>
      <c r="E135" s="10">
        <v>0.36</v>
      </c>
      <c r="F135" s="10">
        <v>11.88</v>
      </c>
      <c r="G135" s="12">
        <v>59.4</v>
      </c>
      <c r="H135" s="10">
        <v>0.051000000000000004</v>
      </c>
      <c r="I135" s="11">
        <v>0</v>
      </c>
      <c r="J135" s="11">
        <v>0</v>
      </c>
      <c r="K135" s="10">
        <v>0.42</v>
      </c>
      <c r="L135" s="10">
        <v>8.700000000000001</v>
      </c>
      <c r="M135" s="10">
        <v>45</v>
      </c>
      <c r="N135" s="10">
        <v>14.1</v>
      </c>
      <c r="O135" s="10">
        <v>1.1700000000000002</v>
      </c>
      <c r="Q135" s="70"/>
    </row>
    <row r="136" spans="1:17" ht="15">
      <c r="A136" s="6"/>
      <c r="B136" s="8" t="s">
        <v>15</v>
      </c>
      <c r="C136" s="9">
        <v>640</v>
      </c>
      <c r="D136" s="13">
        <f>SUM(D130:D135)</f>
        <v>18.142200000000003</v>
      </c>
      <c r="E136" s="13">
        <f aca="true" t="shared" si="8" ref="E136:O136">SUM(E130:E135)</f>
        <v>19.308999999999997</v>
      </c>
      <c r="F136" s="13">
        <f t="shared" si="8"/>
        <v>73.51259999999999</v>
      </c>
      <c r="G136" s="13">
        <f t="shared" si="8"/>
        <v>559.3199999999999</v>
      </c>
      <c r="H136" s="13">
        <f t="shared" si="8"/>
        <v>0.41640000000000005</v>
      </c>
      <c r="I136" s="13">
        <f t="shared" si="8"/>
        <v>27.0068</v>
      </c>
      <c r="J136" s="13">
        <f t="shared" si="8"/>
        <v>19.36</v>
      </c>
      <c r="K136" s="13">
        <f t="shared" si="8"/>
        <v>57.19340000000001</v>
      </c>
      <c r="L136" s="13">
        <f t="shared" si="8"/>
        <v>139.9244</v>
      </c>
      <c r="M136" s="13">
        <f t="shared" si="8"/>
        <v>258.0412</v>
      </c>
      <c r="N136" s="13">
        <f t="shared" si="8"/>
        <v>85.473</v>
      </c>
      <c r="O136" s="13">
        <f t="shared" si="8"/>
        <v>6.6616</v>
      </c>
      <c r="P136" s="113">
        <v>0.2</v>
      </c>
      <c r="Q136" s="70">
        <v>0.2</v>
      </c>
    </row>
    <row r="137" spans="1:17" ht="15">
      <c r="A137" s="80"/>
      <c r="B137" s="81"/>
      <c r="C137" s="49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113"/>
      <c r="Q137" s="70"/>
    </row>
    <row r="138" spans="1:17" ht="15">
      <c r="A138" s="80"/>
      <c r="B138" s="81"/>
      <c r="C138" s="49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113"/>
      <c r="Q138" s="70"/>
    </row>
    <row r="139" spans="1:17" ht="15">
      <c r="A139" s="80"/>
      <c r="B139" s="81"/>
      <c r="C139" s="49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113"/>
      <c r="Q139" s="70"/>
    </row>
    <row r="140" spans="1:17" ht="15">
      <c r="A140" s="80"/>
      <c r="B140" s="81"/>
      <c r="C140" s="49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Q140" s="70"/>
    </row>
    <row r="141" spans="1:15" ht="15">
      <c r="A141" s="91"/>
      <c r="B141" s="146" t="s">
        <v>18</v>
      </c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</row>
    <row r="142" spans="1:15" ht="36">
      <c r="A142" s="52" t="s">
        <v>77</v>
      </c>
      <c r="B142" s="7" t="s">
        <v>78</v>
      </c>
      <c r="C142" s="2" t="s">
        <v>72</v>
      </c>
      <c r="D142" s="10">
        <v>7.2838</v>
      </c>
      <c r="E142" s="10">
        <v>11.7904</v>
      </c>
      <c r="F142" s="10">
        <v>8.7376</v>
      </c>
      <c r="G142" s="12">
        <v>123.99</v>
      </c>
      <c r="H142" s="10">
        <v>0.0475</v>
      </c>
      <c r="I142" s="10">
        <v>0.2762</v>
      </c>
      <c r="J142" s="10">
        <v>29.62</v>
      </c>
      <c r="K142" s="10">
        <v>0.4205</v>
      </c>
      <c r="L142" s="10">
        <v>20.726</v>
      </c>
      <c r="M142" s="10">
        <v>80.202</v>
      </c>
      <c r="N142" s="10">
        <v>15.521</v>
      </c>
      <c r="O142" s="10">
        <v>0.6402000000000001</v>
      </c>
    </row>
    <row r="143" spans="1:15" ht="24">
      <c r="A143" s="4" t="s">
        <v>39</v>
      </c>
      <c r="B143" s="7" t="s">
        <v>57</v>
      </c>
      <c r="C143" s="3" t="s">
        <v>73</v>
      </c>
      <c r="D143" s="10">
        <v>6.12</v>
      </c>
      <c r="E143" s="10">
        <v>2.98</v>
      </c>
      <c r="F143" s="10">
        <v>38.4</v>
      </c>
      <c r="G143" s="12">
        <v>207.04</v>
      </c>
      <c r="H143" s="10">
        <v>0.06839999999999999</v>
      </c>
      <c r="I143" s="10">
        <v>0</v>
      </c>
      <c r="J143" s="10">
        <v>12</v>
      </c>
      <c r="K143" s="11">
        <v>0.96</v>
      </c>
      <c r="L143" s="10">
        <v>14.15</v>
      </c>
      <c r="M143" s="10">
        <v>45.5</v>
      </c>
      <c r="N143" s="10">
        <v>10.342799999999999</v>
      </c>
      <c r="O143" s="10">
        <v>1.023</v>
      </c>
    </row>
    <row r="144" spans="1:15" ht="14.25">
      <c r="A144" s="90" t="s">
        <v>65</v>
      </c>
      <c r="B144" s="16" t="s">
        <v>99</v>
      </c>
      <c r="C144" s="18">
        <v>200</v>
      </c>
      <c r="D144" s="38">
        <v>0.34</v>
      </c>
      <c r="E144" s="38">
        <v>0.17</v>
      </c>
      <c r="F144" s="38">
        <v>11.48</v>
      </c>
      <c r="G144" s="38">
        <v>63.6</v>
      </c>
      <c r="H144" s="38">
        <v>0.024</v>
      </c>
      <c r="I144" s="38">
        <v>3.172</v>
      </c>
      <c r="J144" s="38">
        <v>0</v>
      </c>
      <c r="K144" s="38">
        <v>0.13</v>
      </c>
      <c r="L144" s="38">
        <v>16.668000000000003</v>
      </c>
      <c r="M144" s="38">
        <v>7.050000000000001</v>
      </c>
      <c r="N144" s="38">
        <v>7.782</v>
      </c>
      <c r="O144" s="38">
        <v>0.8800000000000001</v>
      </c>
    </row>
    <row r="145" spans="1:15" ht="36">
      <c r="A145" s="52" t="s">
        <v>35</v>
      </c>
      <c r="B145" s="16" t="s">
        <v>28</v>
      </c>
      <c r="C145" s="1">
        <v>35</v>
      </c>
      <c r="D145" s="40">
        <v>2.6599999999999997</v>
      </c>
      <c r="E145" s="40">
        <v>0.27999999999999997</v>
      </c>
      <c r="F145" s="40">
        <v>17.219999999999995</v>
      </c>
      <c r="G145" s="40">
        <v>82.25</v>
      </c>
      <c r="H145" s="40">
        <v>0.0385</v>
      </c>
      <c r="I145" s="40">
        <v>0</v>
      </c>
      <c r="J145" s="40">
        <v>0</v>
      </c>
      <c r="K145" s="40">
        <v>0.385</v>
      </c>
      <c r="L145" s="40">
        <v>7</v>
      </c>
      <c r="M145" s="40">
        <v>22.75</v>
      </c>
      <c r="N145" s="40">
        <v>4.8999999999999995</v>
      </c>
      <c r="O145" s="40">
        <v>0.385</v>
      </c>
    </row>
    <row r="146" spans="1:15" ht="36">
      <c r="A146" s="52" t="s">
        <v>34</v>
      </c>
      <c r="B146" s="16" t="s">
        <v>29</v>
      </c>
      <c r="C146" s="1">
        <v>35</v>
      </c>
      <c r="D146" s="10">
        <v>2.3100000000000005</v>
      </c>
      <c r="E146" s="10">
        <v>0.42</v>
      </c>
      <c r="F146" s="10">
        <v>13.860000000000001</v>
      </c>
      <c r="G146" s="12">
        <v>69.3</v>
      </c>
      <c r="H146" s="10">
        <v>0.059500000000000004</v>
      </c>
      <c r="I146" s="11">
        <v>0</v>
      </c>
      <c r="J146" s="11">
        <v>0</v>
      </c>
      <c r="K146" s="10">
        <v>0.49</v>
      </c>
      <c r="L146" s="10">
        <v>10.150000000000002</v>
      </c>
      <c r="M146" s="10">
        <v>52.5</v>
      </c>
      <c r="N146" s="10">
        <v>16.45</v>
      </c>
      <c r="O146" s="10">
        <v>1.365</v>
      </c>
    </row>
    <row r="147" spans="1:17" ht="15">
      <c r="A147" s="6"/>
      <c r="B147" s="8" t="s">
        <v>15</v>
      </c>
      <c r="C147" s="9">
        <v>553</v>
      </c>
      <c r="D147" s="13">
        <f>SUM(D142:D146)</f>
        <v>18.7138</v>
      </c>
      <c r="E147" s="13">
        <f>E142+E143+E143+E144+E145+E146</f>
        <v>18.620400000000004</v>
      </c>
      <c r="F147" s="13">
        <f>F142+F143+F145+F146</f>
        <v>78.21759999999999</v>
      </c>
      <c r="G147" s="13">
        <f aca="true" t="shared" si="9" ref="G147:O147">SUM(G142:G146)</f>
        <v>546.18</v>
      </c>
      <c r="H147" s="13">
        <f t="shared" si="9"/>
        <v>0.2379</v>
      </c>
      <c r="I147" s="13">
        <f t="shared" si="9"/>
        <v>3.4482</v>
      </c>
      <c r="J147" s="13">
        <f t="shared" si="9"/>
        <v>41.620000000000005</v>
      </c>
      <c r="K147" s="13">
        <f t="shared" si="9"/>
        <v>2.3855</v>
      </c>
      <c r="L147" s="13">
        <f t="shared" si="9"/>
        <v>68.694</v>
      </c>
      <c r="M147" s="13">
        <f t="shared" si="9"/>
        <v>208.002</v>
      </c>
      <c r="N147" s="13">
        <f t="shared" si="9"/>
        <v>54.99579999999999</v>
      </c>
      <c r="O147" s="13">
        <f t="shared" si="9"/>
        <v>4.293200000000001</v>
      </c>
      <c r="P147" s="113">
        <v>0.2</v>
      </c>
      <c r="Q147" s="70">
        <v>0.2</v>
      </c>
    </row>
    <row r="149" spans="1:15" ht="15">
      <c r="A149" s="91"/>
      <c r="B149" s="146" t="s">
        <v>19</v>
      </c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</row>
    <row r="150" spans="1:15" ht="41.25">
      <c r="A150" s="53" t="s">
        <v>108</v>
      </c>
      <c r="B150" s="7" t="s">
        <v>107</v>
      </c>
      <c r="C150" s="2">
        <v>100</v>
      </c>
      <c r="D150" s="40">
        <v>1.312</v>
      </c>
      <c r="E150" s="40">
        <v>3.2490000000000006</v>
      </c>
      <c r="F150" s="40">
        <v>6.466</v>
      </c>
      <c r="G150" s="40">
        <v>60.400000000000006</v>
      </c>
      <c r="H150" s="40">
        <v>0.022000000000000002</v>
      </c>
      <c r="I150" s="40">
        <v>17.098</v>
      </c>
      <c r="J150" s="40">
        <v>0</v>
      </c>
      <c r="K150" s="40">
        <v>8.39</v>
      </c>
      <c r="L150" s="40">
        <v>24.971000000000004</v>
      </c>
      <c r="M150" s="40">
        <v>28.307000000000002</v>
      </c>
      <c r="N150" s="40">
        <v>15.091000000000001</v>
      </c>
      <c r="O150" s="40">
        <v>0.466</v>
      </c>
    </row>
    <row r="151" spans="1:15" ht="41.25">
      <c r="A151" s="53" t="s">
        <v>109</v>
      </c>
      <c r="B151" s="7" t="s">
        <v>110</v>
      </c>
      <c r="C151" s="2" t="s">
        <v>68</v>
      </c>
      <c r="D151" s="40">
        <v>18.971666666666664</v>
      </c>
      <c r="E151" s="40">
        <v>20.36</v>
      </c>
      <c r="F151" s="40">
        <v>54.79</v>
      </c>
      <c r="G151" s="40">
        <v>509.83</v>
      </c>
      <c r="H151" s="40">
        <v>0.07833333333333332</v>
      </c>
      <c r="I151" s="40">
        <v>2.31</v>
      </c>
      <c r="J151" s="40">
        <v>0</v>
      </c>
      <c r="K151" s="40">
        <v>5.25</v>
      </c>
      <c r="L151" s="40">
        <v>22.043333333333333</v>
      </c>
      <c r="M151" s="40">
        <v>285.6966666666666</v>
      </c>
      <c r="N151" s="40">
        <v>63.74666666666666</v>
      </c>
      <c r="O151" s="40">
        <v>4.133333333333333</v>
      </c>
    </row>
    <row r="152" spans="1:15" ht="24">
      <c r="A152" s="52" t="s">
        <v>37</v>
      </c>
      <c r="B152" s="7" t="s">
        <v>52</v>
      </c>
      <c r="C152" s="2" t="s">
        <v>53</v>
      </c>
      <c r="D152" s="11">
        <v>0.11</v>
      </c>
      <c r="E152" s="11">
        <v>0.06</v>
      </c>
      <c r="F152" s="10">
        <v>10.99</v>
      </c>
      <c r="G152" s="12">
        <v>45.05</v>
      </c>
      <c r="H152" s="11">
        <v>0.003</v>
      </c>
      <c r="I152" s="11">
        <v>1.03</v>
      </c>
      <c r="J152" s="11"/>
      <c r="K152" s="11">
        <v>0.02</v>
      </c>
      <c r="L152" s="10">
        <v>12.7</v>
      </c>
      <c r="M152" s="11">
        <v>3.9</v>
      </c>
      <c r="N152" s="11">
        <v>2.3</v>
      </c>
      <c r="O152" s="10">
        <v>0.5</v>
      </c>
    </row>
    <row r="153" spans="1:15" ht="36">
      <c r="A153" s="52" t="s">
        <v>35</v>
      </c>
      <c r="B153" s="16" t="s">
        <v>28</v>
      </c>
      <c r="C153" s="1">
        <v>20</v>
      </c>
      <c r="D153" s="10">
        <v>1.5199999999999998</v>
      </c>
      <c r="E153" s="10">
        <v>0.15999999999999998</v>
      </c>
      <c r="F153" s="10">
        <v>9.839999999999998</v>
      </c>
      <c r="G153" s="12">
        <v>47</v>
      </c>
      <c r="H153" s="10">
        <v>0.022000000000000002</v>
      </c>
      <c r="I153" s="11">
        <v>0</v>
      </c>
      <c r="J153" s="11">
        <v>0</v>
      </c>
      <c r="K153" s="10">
        <v>0.22</v>
      </c>
      <c r="L153" s="10">
        <v>4</v>
      </c>
      <c r="M153" s="10">
        <v>13</v>
      </c>
      <c r="N153" s="10">
        <v>2.7999999999999994</v>
      </c>
      <c r="O153" s="10">
        <v>0.22</v>
      </c>
    </row>
    <row r="154" spans="1:15" ht="36">
      <c r="A154" s="52" t="s">
        <v>34</v>
      </c>
      <c r="B154" s="16" t="s">
        <v>29</v>
      </c>
      <c r="C154" s="17">
        <v>25</v>
      </c>
      <c r="D154" s="38">
        <v>1.6500000000000001</v>
      </c>
      <c r="E154" s="38">
        <v>0.3</v>
      </c>
      <c r="F154" s="38">
        <v>9.9</v>
      </c>
      <c r="G154" s="38">
        <v>49.5</v>
      </c>
      <c r="H154" s="38">
        <v>0.0425</v>
      </c>
      <c r="I154" s="38">
        <v>0</v>
      </c>
      <c r="J154" s="38">
        <v>0</v>
      </c>
      <c r="K154" s="38">
        <v>0.35</v>
      </c>
      <c r="L154" s="38">
        <v>7.250000000000001</v>
      </c>
      <c r="M154" s="38">
        <v>37.5</v>
      </c>
      <c r="N154" s="38">
        <v>11.75</v>
      </c>
      <c r="O154" s="38">
        <v>0.9750000000000001</v>
      </c>
    </row>
    <row r="155" spans="1:17" ht="15">
      <c r="A155" s="6"/>
      <c r="B155" s="8" t="s">
        <v>15</v>
      </c>
      <c r="C155" s="9">
        <v>595</v>
      </c>
      <c r="D155" s="13">
        <f>D150+D151+D152+D153+D154</f>
        <v>23.563666666666663</v>
      </c>
      <c r="E155" s="13">
        <f aca="true" t="shared" si="10" ref="E155:O155">E150+E151+E152+E153+E154</f>
        <v>24.129</v>
      </c>
      <c r="F155" s="13">
        <f t="shared" si="10"/>
        <v>91.986</v>
      </c>
      <c r="G155" s="13">
        <f t="shared" si="10"/>
        <v>711.78</v>
      </c>
      <c r="H155" s="13">
        <f t="shared" si="10"/>
        <v>0.16783333333333333</v>
      </c>
      <c r="I155" s="13">
        <f t="shared" si="10"/>
        <v>20.438</v>
      </c>
      <c r="J155" s="13">
        <f t="shared" si="10"/>
        <v>0</v>
      </c>
      <c r="K155" s="13">
        <f t="shared" si="10"/>
        <v>14.23</v>
      </c>
      <c r="L155" s="13">
        <f t="shared" si="10"/>
        <v>70.96433333333334</v>
      </c>
      <c r="M155" s="13">
        <f t="shared" si="10"/>
        <v>368.4036666666666</v>
      </c>
      <c r="N155" s="13">
        <f t="shared" si="10"/>
        <v>95.68766666666666</v>
      </c>
      <c r="O155" s="13">
        <f t="shared" si="10"/>
        <v>6.2943333333333324</v>
      </c>
      <c r="P155" s="113">
        <v>0.25</v>
      </c>
      <c r="Q155" s="70">
        <v>0.25</v>
      </c>
    </row>
    <row r="156" spans="1:17" ht="15">
      <c r="A156" s="72"/>
      <c r="B156" s="73"/>
      <c r="C156" s="74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6"/>
      <c r="Q156" s="70"/>
    </row>
    <row r="157" spans="1:15" ht="15">
      <c r="A157" s="91"/>
      <c r="B157" s="146" t="s">
        <v>20</v>
      </c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</row>
    <row r="158" spans="1:15" ht="24">
      <c r="A158" s="52" t="s">
        <v>114</v>
      </c>
      <c r="B158" s="7" t="s">
        <v>112</v>
      </c>
      <c r="C158" s="3" t="s">
        <v>67</v>
      </c>
      <c r="D158" s="40">
        <v>9.1052</v>
      </c>
      <c r="E158" s="40">
        <v>10.1</v>
      </c>
      <c r="F158" s="40">
        <v>12.9174</v>
      </c>
      <c r="G158" s="40">
        <v>146.52</v>
      </c>
      <c r="H158" s="40">
        <v>0.0522</v>
      </c>
      <c r="I158" s="40">
        <v>0.5356000000000001</v>
      </c>
      <c r="J158" s="40">
        <v>10.920000000000002</v>
      </c>
      <c r="K158" s="40">
        <v>4.079</v>
      </c>
      <c r="L158" s="40">
        <v>32.804</v>
      </c>
      <c r="M158" s="40">
        <v>120.77000000000001</v>
      </c>
      <c r="N158" s="40">
        <v>19.248</v>
      </c>
      <c r="O158" s="40">
        <v>1.0656</v>
      </c>
    </row>
    <row r="159" spans="1:15" ht="24">
      <c r="A159" s="4" t="s">
        <v>111</v>
      </c>
      <c r="B159" s="16" t="s">
        <v>113</v>
      </c>
      <c r="C159" s="18">
        <v>180</v>
      </c>
      <c r="D159" s="38">
        <v>5.4954</v>
      </c>
      <c r="E159" s="38">
        <v>6.008400000000001</v>
      </c>
      <c r="F159" s="38">
        <v>24.625799999999998</v>
      </c>
      <c r="G159" s="38">
        <v>174.6</v>
      </c>
      <c r="H159" s="38">
        <v>0.13859999999999997</v>
      </c>
      <c r="I159" s="38">
        <v>0</v>
      </c>
      <c r="J159" s="38">
        <v>0</v>
      </c>
      <c r="K159" s="38">
        <v>0.41219999999999996</v>
      </c>
      <c r="L159" s="38">
        <v>10.133999999999999</v>
      </c>
      <c r="M159" s="38">
        <v>130.64399999999998</v>
      </c>
      <c r="N159" s="38">
        <v>86.43599999999999</v>
      </c>
      <c r="O159" s="38">
        <v>2.9069999999999996</v>
      </c>
    </row>
    <row r="160" spans="1:15" ht="24">
      <c r="A160" s="52" t="s">
        <v>37</v>
      </c>
      <c r="B160" s="16" t="s">
        <v>92</v>
      </c>
      <c r="C160" s="1" t="s">
        <v>93</v>
      </c>
      <c r="D160" s="10">
        <v>0.09</v>
      </c>
      <c r="E160" s="10">
        <v>0.02</v>
      </c>
      <c r="F160" s="10">
        <v>11.91</v>
      </c>
      <c r="G160" s="12">
        <v>48.15</v>
      </c>
      <c r="H160" s="10"/>
      <c r="I160" s="11">
        <v>0.03</v>
      </c>
      <c r="J160" s="11"/>
      <c r="K160" s="10"/>
      <c r="L160" s="10">
        <v>11.25</v>
      </c>
      <c r="M160" s="10">
        <v>2.95</v>
      </c>
      <c r="N160" s="10">
        <v>1.7</v>
      </c>
      <c r="O160" s="10">
        <v>0.29</v>
      </c>
    </row>
    <row r="161" spans="1:15" ht="36">
      <c r="A161" s="52" t="s">
        <v>35</v>
      </c>
      <c r="B161" s="101" t="s">
        <v>28</v>
      </c>
      <c r="C161" s="103">
        <v>30</v>
      </c>
      <c r="D161" s="97">
        <v>2.28</v>
      </c>
      <c r="E161" s="97">
        <v>0.23999999999999996</v>
      </c>
      <c r="F161" s="97">
        <v>14.759999999999998</v>
      </c>
      <c r="G161" s="100">
        <v>70.5</v>
      </c>
      <c r="H161" s="97">
        <v>0.033</v>
      </c>
      <c r="I161" s="99">
        <v>0</v>
      </c>
      <c r="J161" s="99">
        <v>0</v>
      </c>
      <c r="K161" s="97">
        <v>0.33</v>
      </c>
      <c r="L161" s="97">
        <v>6</v>
      </c>
      <c r="M161" s="97">
        <v>19.5</v>
      </c>
      <c r="N161" s="97">
        <v>4.199999999999999</v>
      </c>
      <c r="O161" s="97">
        <v>0.33</v>
      </c>
    </row>
    <row r="162" spans="1:15" ht="36">
      <c r="A162" s="52" t="s">
        <v>34</v>
      </c>
      <c r="B162" s="16" t="s">
        <v>29</v>
      </c>
      <c r="C162" s="1">
        <v>40</v>
      </c>
      <c r="D162" s="40">
        <v>2.64</v>
      </c>
      <c r="E162" s="40">
        <v>0.48</v>
      </c>
      <c r="F162" s="40">
        <v>15.840000000000002</v>
      </c>
      <c r="G162" s="40">
        <v>79.2</v>
      </c>
      <c r="H162" s="40">
        <v>0.068</v>
      </c>
      <c r="I162" s="40">
        <v>0</v>
      </c>
      <c r="J162" s="40">
        <v>0</v>
      </c>
      <c r="K162" s="40">
        <v>0.5599999999999999</v>
      </c>
      <c r="L162" s="40">
        <v>11.600000000000001</v>
      </c>
      <c r="M162" s="40">
        <v>60</v>
      </c>
      <c r="N162" s="40">
        <v>18.8</v>
      </c>
      <c r="O162" s="40">
        <v>1.56</v>
      </c>
    </row>
    <row r="163" spans="1:17" ht="15">
      <c r="A163" s="6"/>
      <c r="B163" s="8" t="s">
        <v>15</v>
      </c>
      <c r="C163" s="9">
        <v>550</v>
      </c>
      <c r="D163" s="13">
        <v>18.71</v>
      </c>
      <c r="E163" s="13">
        <v>17.85</v>
      </c>
      <c r="F163" s="13">
        <f aca="true" t="shared" si="11" ref="F163:O163">SUM(F158:F162)</f>
        <v>80.0532</v>
      </c>
      <c r="G163" s="13">
        <f t="shared" si="11"/>
        <v>518.97</v>
      </c>
      <c r="H163" s="13">
        <f t="shared" si="11"/>
        <v>0.29179999999999995</v>
      </c>
      <c r="I163" s="13">
        <f t="shared" si="11"/>
        <v>0.5656000000000001</v>
      </c>
      <c r="J163" s="13">
        <f t="shared" si="11"/>
        <v>10.920000000000002</v>
      </c>
      <c r="K163" s="13">
        <f t="shared" si="11"/>
        <v>5.3812</v>
      </c>
      <c r="L163" s="13">
        <f t="shared" si="11"/>
        <v>71.78800000000001</v>
      </c>
      <c r="M163" s="13">
        <f t="shared" si="11"/>
        <v>333.864</v>
      </c>
      <c r="N163" s="13">
        <f t="shared" si="11"/>
        <v>130.38400000000001</v>
      </c>
      <c r="O163" s="13">
        <f t="shared" si="11"/>
        <v>6.1526</v>
      </c>
      <c r="P163" s="113">
        <v>0.25</v>
      </c>
      <c r="Q163" s="70">
        <v>0.25</v>
      </c>
    </row>
    <row r="164" spans="1:15" ht="15">
      <c r="A164" s="118"/>
      <c r="B164" s="112" t="s">
        <v>96</v>
      </c>
      <c r="C164" s="92">
        <f aca="true" t="shared" si="12" ref="C164:O164">C60+C69+C77+C86+C95+C104+C119+C127+C136+C147+C155+C163</f>
        <v>7109</v>
      </c>
      <c r="D164" s="92">
        <f t="shared" si="12"/>
        <v>253.34984444444447</v>
      </c>
      <c r="E164" s="92">
        <f t="shared" si="12"/>
        <v>257.42269999999996</v>
      </c>
      <c r="F164" s="92">
        <f t="shared" si="12"/>
        <v>1069.10316</v>
      </c>
      <c r="G164" s="92">
        <f t="shared" si="12"/>
        <v>7600.142463768117</v>
      </c>
      <c r="H164" s="92">
        <f t="shared" si="12"/>
        <v>3.8218405797101442</v>
      </c>
      <c r="I164" s="92">
        <f t="shared" si="12"/>
        <v>207.6550913043478</v>
      </c>
      <c r="J164" s="92">
        <f t="shared" si="12"/>
        <v>507.15952616506115</v>
      </c>
      <c r="K164" s="92">
        <f t="shared" si="12"/>
        <v>131.4251732621713</v>
      </c>
      <c r="L164" s="92">
        <f t="shared" si="12"/>
        <v>1491.310127536232</v>
      </c>
      <c r="M164" s="92">
        <f t="shared" si="12"/>
        <v>4138.1512246376815</v>
      </c>
      <c r="N164" s="92">
        <f t="shared" si="12"/>
        <v>1231.5204985507246</v>
      </c>
      <c r="O164" s="92">
        <f t="shared" si="12"/>
        <v>78.21655903844484</v>
      </c>
    </row>
    <row r="165" spans="1:17" ht="15">
      <c r="A165" s="118"/>
      <c r="B165" s="112" t="s">
        <v>97</v>
      </c>
      <c r="C165" s="111">
        <f>C164/12</f>
        <v>592.4166666666666</v>
      </c>
      <c r="D165" s="109">
        <f aca="true" t="shared" si="13" ref="D165:O165">D164/12</f>
        <v>21.112487037037038</v>
      </c>
      <c r="E165" s="109">
        <f t="shared" si="13"/>
        <v>21.451891666666665</v>
      </c>
      <c r="F165" s="109">
        <f t="shared" si="13"/>
        <v>89.09192999999999</v>
      </c>
      <c r="G165" s="109">
        <f t="shared" si="13"/>
        <v>633.3452053140097</v>
      </c>
      <c r="H165" s="109">
        <f t="shared" si="13"/>
        <v>0.31848671497584535</v>
      </c>
      <c r="I165" s="109">
        <f t="shared" si="13"/>
        <v>17.304590942028984</v>
      </c>
      <c r="J165" s="109">
        <f t="shared" si="13"/>
        <v>42.26329384708843</v>
      </c>
      <c r="K165" s="109">
        <f t="shared" si="13"/>
        <v>10.95209777184761</v>
      </c>
      <c r="L165" s="109">
        <f t="shared" si="13"/>
        <v>124.27584396135266</v>
      </c>
      <c r="M165" s="109">
        <f t="shared" si="13"/>
        <v>344.84593538647346</v>
      </c>
      <c r="N165" s="109">
        <f t="shared" si="13"/>
        <v>102.62670821256039</v>
      </c>
      <c r="O165" s="109">
        <f t="shared" si="13"/>
        <v>6.5180465865370705</v>
      </c>
      <c r="P165" s="70" t="s">
        <v>98</v>
      </c>
      <c r="Q165" s="70"/>
    </row>
    <row r="168" spans="3:14" ht="14.25">
      <c r="C168" s="35"/>
      <c r="D168" s="35"/>
      <c r="E168" s="36"/>
      <c r="F168" s="36"/>
      <c r="G168" s="37"/>
      <c r="H168" s="37"/>
      <c r="I168" s="37"/>
      <c r="J168" s="37"/>
      <c r="K168" s="37"/>
      <c r="L168" s="37"/>
      <c r="M168" s="37"/>
      <c r="N168" s="37"/>
    </row>
    <row r="169" spans="3:14" ht="14.25"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</row>
  </sheetData>
  <sheetProtection/>
  <mergeCells count="22">
    <mergeCell ref="B157:O157"/>
    <mergeCell ref="B71:O71"/>
    <mergeCell ref="B62:O62"/>
    <mergeCell ref="B149:O149"/>
    <mergeCell ref="C79:O79"/>
    <mergeCell ref="B2:O3"/>
    <mergeCell ref="B98:O98"/>
    <mergeCell ref="A2:A50"/>
    <mergeCell ref="B20:L20"/>
    <mergeCell ref="B22:L22"/>
    <mergeCell ref="M50:O50"/>
    <mergeCell ref="B49:O49"/>
    <mergeCell ref="B53:O53"/>
    <mergeCell ref="B21:L21"/>
    <mergeCell ref="B48:O48"/>
    <mergeCell ref="B141:O141"/>
    <mergeCell ref="B88:O88"/>
    <mergeCell ref="B52:O52"/>
    <mergeCell ref="B129:O129"/>
    <mergeCell ref="B113:O113"/>
    <mergeCell ref="B112:O112"/>
    <mergeCell ref="B121:O121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70"/>
  <sheetViews>
    <sheetView tabSelected="1" zoomScalePageLayoutView="0" workbookViewId="0" topLeftCell="A46">
      <selection activeCell="R1" sqref="R1"/>
    </sheetView>
  </sheetViews>
  <sheetFormatPr defaultColWidth="9.140625" defaultRowHeight="15"/>
  <cols>
    <col min="1" max="1" width="28.7109375" style="11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69" hidden="1" customWidth="1"/>
  </cols>
  <sheetData>
    <row r="2" spans="1:15" ht="14.25">
      <c r="A2" s="143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4.25">
      <c r="A3" s="143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17.25">
      <c r="A4" s="143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17.25">
      <c r="A5" s="143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ht="17.25">
      <c r="A6" s="143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15" ht="17.25">
      <c r="A7" s="143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ht="17.25">
      <c r="A8" s="143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</row>
    <row r="9" spans="1:15" ht="17.25">
      <c r="A9" s="143"/>
      <c r="M9" s="121"/>
      <c r="N9" s="121"/>
      <c r="O9" s="121"/>
    </row>
    <row r="10" spans="1:15" ht="17.25">
      <c r="A10" s="143"/>
      <c r="M10" s="121"/>
      <c r="N10" s="121"/>
      <c r="O10" s="121"/>
    </row>
    <row r="11" spans="1:15" ht="17.25">
      <c r="A11" s="143"/>
      <c r="M11" s="121"/>
      <c r="N11" s="121"/>
      <c r="O11" s="121"/>
    </row>
    <row r="12" spans="1:15" ht="17.25">
      <c r="A12" s="143"/>
      <c r="B12" s="107" t="s">
        <v>88</v>
      </c>
      <c r="C12" s="55"/>
      <c r="D12" s="56"/>
      <c r="E12" s="56"/>
      <c r="H12" s="51"/>
      <c r="I12" s="57" t="s">
        <v>46</v>
      </c>
      <c r="J12" s="57"/>
      <c r="K12" s="57"/>
      <c r="M12" s="121"/>
      <c r="N12" s="121"/>
      <c r="O12" s="121"/>
    </row>
    <row r="13" spans="1:15" ht="17.25">
      <c r="A13" s="143"/>
      <c r="B13" s="108" t="s">
        <v>89</v>
      </c>
      <c r="C13" s="55"/>
      <c r="D13" s="56"/>
      <c r="E13" s="56"/>
      <c r="H13" s="51"/>
      <c r="I13" s="57" t="s">
        <v>119</v>
      </c>
      <c r="J13" s="57"/>
      <c r="K13" s="57"/>
      <c r="M13" s="121"/>
      <c r="N13" s="121"/>
      <c r="O13" s="121"/>
    </row>
    <row r="14" spans="1:15" ht="17.25">
      <c r="A14" s="143"/>
      <c r="B14" s="66"/>
      <c r="C14" s="58"/>
      <c r="D14" s="56"/>
      <c r="E14" s="56"/>
      <c r="H14" s="51"/>
      <c r="L14" s="56"/>
      <c r="M14" s="121"/>
      <c r="N14" s="121"/>
      <c r="O14" s="121"/>
    </row>
    <row r="15" spans="1:15" ht="17.25">
      <c r="A15" s="143"/>
      <c r="B15" s="65" t="s">
        <v>90</v>
      </c>
      <c r="C15" s="55"/>
      <c r="D15" s="56"/>
      <c r="E15" s="56"/>
      <c r="H15" s="51"/>
      <c r="I15" s="59" t="s">
        <v>120</v>
      </c>
      <c r="J15" s="59"/>
      <c r="K15" s="59"/>
      <c r="L15" s="60"/>
      <c r="M15" s="121"/>
      <c r="N15" s="121"/>
      <c r="O15" s="121"/>
    </row>
    <row r="16" spans="1:15" ht="17.25">
      <c r="A16" s="143"/>
      <c r="B16" s="55"/>
      <c r="C16" s="55"/>
      <c r="D16" s="56"/>
      <c r="E16" s="56"/>
      <c r="F16" s="56"/>
      <c r="G16" s="56"/>
      <c r="H16" s="56"/>
      <c r="I16" s="56"/>
      <c r="J16" s="61"/>
      <c r="K16" s="62"/>
      <c r="L16" s="60"/>
      <c r="M16" s="121"/>
      <c r="N16" s="121"/>
      <c r="O16" s="121"/>
    </row>
    <row r="17" spans="1:15" ht="17.25">
      <c r="A17" s="143"/>
      <c r="B17" s="63"/>
      <c r="C17" s="54"/>
      <c r="D17" s="56"/>
      <c r="E17" s="56"/>
      <c r="F17" s="56"/>
      <c r="G17" s="56"/>
      <c r="H17" s="51"/>
      <c r="M17" s="121"/>
      <c r="N17" s="121"/>
      <c r="O17" s="121"/>
    </row>
    <row r="18" spans="1:15" ht="17.25">
      <c r="A18" s="143"/>
      <c r="B18" s="54"/>
      <c r="C18" s="56"/>
      <c r="D18" s="56"/>
      <c r="E18" s="56"/>
      <c r="F18" s="56"/>
      <c r="G18" s="56"/>
      <c r="H18" s="56"/>
      <c r="I18" s="56"/>
      <c r="J18" s="61"/>
      <c r="K18" s="61"/>
      <c r="L18" s="64"/>
      <c r="M18" s="121"/>
      <c r="N18" s="121"/>
      <c r="O18" s="121"/>
    </row>
    <row r="19" spans="1:15" ht="17.25">
      <c r="A19" s="143"/>
      <c r="B19" s="54"/>
      <c r="C19" s="56"/>
      <c r="D19" s="56"/>
      <c r="E19" s="56"/>
      <c r="F19" s="56"/>
      <c r="G19" s="56"/>
      <c r="H19" s="56"/>
      <c r="I19" s="56"/>
      <c r="J19" s="61"/>
      <c r="K19" s="61"/>
      <c r="L19" s="64"/>
      <c r="M19" s="121"/>
      <c r="N19" s="121"/>
      <c r="O19" s="121"/>
    </row>
    <row r="20" spans="1:15" ht="34.5">
      <c r="A20" s="143"/>
      <c r="B20" s="144" t="s">
        <v>45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21"/>
      <c r="N20" s="121"/>
      <c r="O20" s="121"/>
    </row>
    <row r="21" spans="1:15" ht="18">
      <c r="A21" s="143"/>
      <c r="B21" s="152" t="s">
        <v>48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21"/>
      <c r="N21" s="121"/>
      <c r="O21" s="121"/>
    </row>
    <row r="22" spans="1:15" ht="18">
      <c r="A22" s="143"/>
      <c r="B22" s="152" t="s">
        <v>47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21"/>
      <c r="N22" s="121"/>
      <c r="O22" s="121"/>
    </row>
    <row r="23" spans="1:15" ht="18">
      <c r="A23" s="143"/>
      <c r="B23" s="67"/>
      <c r="C23" s="67"/>
      <c r="D23" s="67"/>
      <c r="E23" s="67"/>
      <c r="F23" s="67"/>
      <c r="G23" s="67"/>
      <c r="H23" s="67"/>
      <c r="I23" s="67"/>
      <c r="J23" s="67"/>
      <c r="K23" s="67"/>
      <c r="M23" s="121"/>
      <c r="N23" s="121"/>
      <c r="O23" s="121"/>
    </row>
    <row r="24" spans="1:15" ht="17.25">
      <c r="A24" s="143"/>
      <c r="M24" s="121"/>
      <c r="N24" s="121"/>
      <c r="O24" s="121"/>
    </row>
    <row r="25" spans="1:15" ht="17.25">
      <c r="A25" s="143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</row>
    <row r="26" spans="1:15" ht="17.25">
      <c r="A26" s="143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</row>
    <row r="27" spans="1:15" ht="17.25">
      <c r="A27" s="143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</row>
    <row r="28" spans="1:15" ht="17.25">
      <c r="A28" s="143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</row>
    <row r="29" spans="1:15" ht="17.25">
      <c r="A29" s="143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</row>
    <row r="30" spans="1:15" ht="17.25">
      <c r="A30" s="143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</row>
    <row r="31" spans="1:15" ht="17.25">
      <c r="A31" s="143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</row>
    <row r="32" spans="1:15" ht="17.25">
      <c r="A32" s="143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</row>
    <row r="33" spans="1:15" ht="17.25">
      <c r="A33" s="143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</row>
    <row r="34" spans="1:15" ht="17.25">
      <c r="A34" s="143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</row>
    <row r="35" spans="1:15" ht="17.25">
      <c r="A35" s="143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</row>
    <row r="36" spans="1:15" ht="17.25">
      <c r="A36" s="143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</row>
    <row r="37" spans="1:15" ht="17.25">
      <c r="A37" s="143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</row>
    <row r="38" spans="1:15" ht="17.25">
      <c r="A38" s="143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</row>
    <row r="39" spans="1:15" ht="17.25">
      <c r="A39" s="143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</row>
    <row r="40" spans="1:15" ht="17.25">
      <c r="A40" s="143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</row>
    <row r="41" spans="1:15" ht="17.25">
      <c r="A41" s="143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</row>
    <row r="42" spans="1:15" ht="17.25">
      <c r="A42" s="143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</row>
    <row r="43" spans="1:15" ht="17.25">
      <c r="A43" s="143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</row>
    <row r="44" spans="1:15" ht="17.25">
      <c r="A44" s="143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</row>
    <row r="45" spans="1:15" ht="17.25">
      <c r="A45" s="143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</row>
    <row r="46" spans="1:15" ht="17.25">
      <c r="A46" s="143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spans="1:15" ht="17.25">
      <c r="A47" s="143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</row>
    <row r="48" spans="1:15" ht="17.25">
      <c r="A48" s="143"/>
      <c r="B48" s="147" t="s">
        <v>44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</row>
    <row r="49" spans="1:15" ht="14.25">
      <c r="A49" s="143"/>
      <c r="B49" s="154" t="s">
        <v>100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</row>
    <row r="50" spans="1:15" ht="18">
      <c r="A50" s="143"/>
      <c r="M50" s="157" t="s">
        <v>149</v>
      </c>
      <c r="N50" s="157"/>
      <c r="O50" s="157"/>
    </row>
    <row r="51" spans="1:15" ht="26.25">
      <c r="A51" s="122" t="s">
        <v>23</v>
      </c>
      <c r="B51" s="14" t="s">
        <v>0</v>
      </c>
      <c r="C51" s="14" t="s">
        <v>25</v>
      </c>
      <c r="D51" s="15" t="s">
        <v>1</v>
      </c>
      <c r="E51" s="15" t="s">
        <v>2</v>
      </c>
      <c r="F51" s="15" t="s">
        <v>3</v>
      </c>
      <c r="G51" s="15" t="s">
        <v>4</v>
      </c>
      <c r="H51" s="15" t="s">
        <v>5</v>
      </c>
      <c r="I51" s="15" t="s">
        <v>6</v>
      </c>
      <c r="J51" s="15" t="s">
        <v>7</v>
      </c>
      <c r="K51" s="15" t="s">
        <v>8</v>
      </c>
      <c r="L51" s="15" t="s">
        <v>9</v>
      </c>
      <c r="M51" s="15" t="s">
        <v>10</v>
      </c>
      <c r="N51" s="15" t="s">
        <v>11</v>
      </c>
      <c r="O51" s="15" t="s">
        <v>12</v>
      </c>
    </row>
    <row r="52" spans="1:15" ht="15">
      <c r="A52" s="124"/>
      <c r="B52" s="155" t="s">
        <v>24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</row>
    <row r="53" spans="1:15" ht="15">
      <c r="A53" s="77"/>
      <c r="B53" s="156" t="s">
        <v>14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1:17" s="68" customFormat="1" ht="14.25">
      <c r="A54" s="126" t="s">
        <v>65</v>
      </c>
      <c r="B54" s="126" t="s">
        <v>150</v>
      </c>
      <c r="C54" s="120">
        <v>100</v>
      </c>
      <c r="D54" s="86">
        <v>5.92</v>
      </c>
      <c r="E54" s="86">
        <v>6.72</v>
      </c>
      <c r="F54" s="86">
        <v>25.1</v>
      </c>
      <c r="G54" s="86">
        <v>146.83</v>
      </c>
      <c r="H54" s="86">
        <v>0.45</v>
      </c>
      <c r="I54" s="86">
        <v>1.05</v>
      </c>
      <c r="J54" s="86"/>
      <c r="K54" s="86">
        <v>3.4700000000000006</v>
      </c>
      <c r="L54" s="86">
        <v>114.75</v>
      </c>
      <c r="M54" s="86">
        <v>341.32</v>
      </c>
      <c r="N54" s="86">
        <v>120.2</v>
      </c>
      <c r="O54" s="86">
        <v>4.93</v>
      </c>
      <c r="Q54" s="125"/>
    </row>
    <row r="55" spans="1:15" ht="24">
      <c r="A55" s="133" t="s">
        <v>152</v>
      </c>
      <c r="B55" s="126" t="s">
        <v>151</v>
      </c>
      <c r="C55" s="127" t="s">
        <v>130</v>
      </c>
      <c r="D55" s="86">
        <v>9.583333333333334</v>
      </c>
      <c r="E55" s="86">
        <v>8.563666666666666</v>
      </c>
      <c r="F55" s="86">
        <v>9.89</v>
      </c>
      <c r="G55" s="86">
        <v>154.86666666666667</v>
      </c>
      <c r="H55" s="86">
        <v>0.092</v>
      </c>
      <c r="I55" s="86">
        <v>6.371</v>
      </c>
      <c r="J55" s="86">
        <v>22.463333333333335</v>
      </c>
      <c r="K55" s="86">
        <v>0.5213333333333334</v>
      </c>
      <c r="L55" s="86">
        <v>43.071333333333335</v>
      </c>
      <c r="M55" s="86">
        <v>81.59633333333335</v>
      </c>
      <c r="N55" s="86">
        <v>27.178333333333338</v>
      </c>
      <c r="O55" s="86">
        <v>2.353666666666667</v>
      </c>
    </row>
    <row r="56" spans="1:15" ht="24">
      <c r="A56" s="133" t="s">
        <v>153</v>
      </c>
      <c r="B56" s="126" t="s">
        <v>132</v>
      </c>
      <c r="C56" s="127">
        <v>180</v>
      </c>
      <c r="D56" s="86">
        <v>4.731428571428571</v>
      </c>
      <c r="E56" s="86">
        <v>8.3</v>
      </c>
      <c r="F56" s="86">
        <v>27.2571428571429</v>
      </c>
      <c r="G56" s="86">
        <v>217.142857142857</v>
      </c>
      <c r="H56" s="86">
        <v>0.24</v>
      </c>
      <c r="I56" s="86">
        <v>24.857142857142854</v>
      </c>
      <c r="J56" s="86">
        <v>0</v>
      </c>
      <c r="K56" s="86">
        <v>7.8</v>
      </c>
      <c r="L56" s="86">
        <v>26.485714285714284</v>
      </c>
      <c r="M56" s="86">
        <v>123.92571428571429</v>
      </c>
      <c r="N56" s="86">
        <v>46.04571428571428</v>
      </c>
      <c r="O56" s="86">
        <v>1.7142857142857142</v>
      </c>
    </row>
    <row r="57" spans="1:15" ht="24">
      <c r="A57" s="133" t="s">
        <v>154</v>
      </c>
      <c r="B57" s="128" t="s">
        <v>27</v>
      </c>
      <c r="C57" s="129" t="s">
        <v>60</v>
      </c>
      <c r="D57" s="116">
        <v>0.0665</v>
      </c>
      <c r="E57" s="116">
        <v>0.019</v>
      </c>
      <c r="F57" s="116">
        <v>9.98</v>
      </c>
      <c r="G57" s="116">
        <v>40</v>
      </c>
      <c r="H57" s="116">
        <v>0</v>
      </c>
      <c r="I57" s="116">
        <v>0.0285</v>
      </c>
      <c r="J57" s="116">
        <v>0</v>
      </c>
      <c r="K57" s="116">
        <v>0</v>
      </c>
      <c r="L57" s="116">
        <v>10.1325</v>
      </c>
      <c r="M57" s="116">
        <v>2.66</v>
      </c>
      <c r="N57" s="116">
        <v>1.33</v>
      </c>
      <c r="O57" s="116">
        <v>0.22475000000000006</v>
      </c>
    </row>
    <row r="58" spans="1:15" ht="36">
      <c r="A58" s="52" t="s">
        <v>35</v>
      </c>
      <c r="B58" s="126" t="s">
        <v>28</v>
      </c>
      <c r="C58" s="130">
        <v>20</v>
      </c>
      <c r="D58" s="131">
        <v>1.52</v>
      </c>
      <c r="E58" s="131">
        <v>0.16000000000000003</v>
      </c>
      <c r="F58" s="131">
        <v>9.840000000000002</v>
      </c>
      <c r="G58" s="132">
        <v>47.00000000000001</v>
      </c>
      <c r="H58" s="131">
        <v>0.022000000000000002</v>
      </c>
      <c r="I58" s="120"/>
      <c r="J58" s="120"/>
      <c r="K58" s="131">
        <v>0.22</v>
      </c>
      <c r="L58" s="131">
        <v>4</v>
      </c>
      <c r="M58" s="131">
        <v>13</v>
      </c>
      <c r="N58" s="131">
        <v>2.8</v>
      </c>
      <c r="O58" s="131">
        <v>0.22</v>
      </c>
    </row>
    <row r="59" spans="1:15" ht="36">
      <c r="A59" s="52" t="s">
        <v>34</v>
      </c>
      <c r="B59" s="126" t="s">
        <v>29</v>
      </c>
      <c r="C59" s="130">
        <v>25</v>
      </c>
      <c r="D59" s="86">
        <v>1.6500000000000001</v>
      </c>
      <c r="E59" s="86">
        <v>0.3</v>
      </c>
      <c r="F59" s="86">
        <v>9.9</v>
      </c>
      <c r="G59" s="86">
        <v>49.5</v>
      </c>
      <c r="H59" s="86">
        <v>0.0425</v>
      </c>
      <c r="I59" s="86">
        <v>0</v>
      </c>
      <c r="J59" s="86">
        <v>0</v>
      </c>
      <c r="K59" s="86">
        <v>0.35</v>
      </c>
      <c r="L59" s="86">
        <v>7.250000000000001</v>
      </c>
      <c r="M59" s="86">
        <v>37.5</v>
      </c>
      <c r="N59" s="86">
        <v>11.75</v>
      </c>
      <c r="O59" s="86">
        <v>0.9750000000000001</v>
      </c>
    </row>
    <row r="60" spans="1:18" s="141" customFormat="1" ht="15">
      <c r="A60" s="123"/>
      <c r="B60" s="19" t="s">
        <v>15</v>
      </c>
      <c r="C60" s="20">
        <v>640</v>
      </c>
      <c r="D60" s="26">
        <f>D54+D55+D56+D57+D58+D59</f>
        <v>23.471261904761903</v>
      </c>
      <c r="E60" s="26">
        <f aca="true" t="shared" si="0" ref="E60:O60">E54+E55+E56+E57+E58+E59</f>
        <v>24.062666666666665</v>
      </c>
      <c r="F60" s="26">
        <f t="shared" si="0"/>
        <v>91.96714285714292</v>
      </c>
      <c r="G60" s="26">
        <f t="shared" si="0"/>
        <v>655.3395238095237</v>
      </c>
      <c r="H60" s="26">
        <f t="shared" si="0"/>
        <v>0.8465</v>
      </c>
      <c r="I60" s="26">
        <f t="shared" si="0"/>
        <v>32.306642857142855</v>
      </c>
      <c r="J60" s="26">
        <f t="shared" si="0"/>
        <v>22.463333333333335</v>
      </c>
      <c r="K60" s="26">
        <f t="shared" si="0"/>
        <v>12.361333333333334</v>
      </c>
      <c r="L60" s="26">
        <f t="shared" si="0"/>
        <v>205.68954761904763</v>
      </c>
      <c r="M60" s="26">
        <f t="shared" si="0"/>
        <v>600.0020476190476</v>
      </c>
      <c r="N60" s="26">
        <f t="shared" si="0"/>
        <v>209.30404761904762</v>
      </c>
      <c r="O60" s="26">
        <f t="shared" si="0"/>
        <v>10.417702380952381</v>
      </c>
      <c r="P60" s="26">
        <f>P54+P55+P56+P57+P58+P59</f>
        <v>0</v>
      </c>
      <c r="Q60" s="26">
        <f>Q54+Q55+Q56+Q57+Q58+Q59</f>
        <v>0</v>
      </c>
      <c r="R60" s="142"/>
    </row>
    <row r="61" spans="1:15" ht="15">
      <c r="A61" s="114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</row>
    <row r="62" spans="1:15" ht="15">
      <c r="A62" s="89"/>
      <c r="B62" s="145" t="s">
        <v>16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</row>
    <row r="63" spans="1:15" ht="24">
      <c r="A63" s="133" t="s">
        <v>157</v>
      </c>
      <c r="B63" s="7" t="s">
        <v>155</v>
      </c>
      <c r="C63" s="3">
        <v>100</v>
      </c>
      <c r="D63" s="40">
        <v>4.36</v>
      </c>
      <c r="E63" s="40">
        <v>5.22</v>
      </c>
      <c r="F63" s="40">
        <v>22.148999999999997</v>
      </c>
      <c r="G63" s="40">
        <v>154.89999999999998</v>
      </c>
      <c r="H63" s="40">
        <v>0.05499999999999999</v>
      </c>
      <c r="I63" s="40">
        <v>31.499999999999996</v>
      </c>
      <c r="J63" s="40"/>
      <c r="K63" s="40">
        <v>16.1</v>
      </c>
      <c r="L63" s="40">
        <v>31.961</v>
      </c>
      <c r="M63" s="40">
        <v>43.152</v>
      </c>
      <c r="N63" s="40">
        <v>18.416999999999998</v>
      </c>
      <c r="O63" s="40">
        <v>0.9679999999999999</v>
      </c>
    </row>
    <row r="64" spans="1:15" ht="33" customHeight="1">
      <c r="A64" s="52" t="s">
        <v>158</v>
      </c>
      <c r="B64" s="7" t="s">
        <v>140</v>
      </c>
      <c r="C64" s="3" t="s">
        <v>118</v>
      </c>
      <c r="D64" s="40">
        <v>10.181799999999999</v>
      </c>
      <c r="E64" s="40">
        <v>7.7068</v>
      </c>
      <c r="F64" s="40">
        <v>13.504100000000001</v>
      </c>
      <c r="G64" s="40">
        <v>164.63</v>
      </c>
      <c r="H64" s="40">
        <v>0.0543</v>
      </c>
      <c r="I64" s="40">
        <v>0.2674</v>
      </c>
      <c r="J64" s="79">
        <v>14.300000000000004</v>
      </c>
      <c r="K64" s="40">
        <v>4.086500000000001</v>
      </c>
      <c r="L64" s="40">
        <v>42.974000000000004</v>
      </c>
      <c r="M64" s="40">
        <v>137.779</v>
      </c>
      <c r="N64" s="40">
        <v>32.192</v>
      </c>
      <c r="O64" s="40">
        <v>1.2144</v>
      </c>
    </row>
    <row r="65" spans="1:15" ht="14.25">
      <c r="A65" s="4" t="s">
        <v>159</v>
      </c>
      <c r="B65" s="7" t="s">
        <v>156</v>
      </c>
      <c r="C65" s="2">
        <v>180</v>
      </c>
      <c r="D65" s="40">
        <v>3.06803076923077</v>
      </c>
      <c r="E65" s="40">
        <v>9.4777230769231</v>
      </c>
      <c r="F65" s="40">
        <v>15.1719846153846</v>
      </c>
      <c r="G65" s="40">
        <v>186.18</v>
      </c>
      <c r="H65" s="40">
        <v>0.09041538461538463</v>
      </c>
      <c r="I65" s="40">
        <v>11.787784615384616</v>
      </c>
      <c r="J65" s="40">
        <v>105.70153846153849</v>
      </c>
      <c r="K65" s="40">
        <v>0.7414615384615384</v>
      </c>
      <c r="L65" s="40">
        <v>85.25076923076927</v>
      </c>
      <c r="M65" s="40">
        <v>97.40630769230773</v>
      </c>
      <c r="N65" s="40">
        <v>43.87015384615386</v>
      </c>
      <c r="O65" s="40">
        <v>1.2937846153846158</v>
      </c>
    </row>
    <row r="66" spans="1:15" ht="24">
      <c r="A66" s="52" t="s">
        <v>160</v>
      </c>
      <c r="B66" s="7" t="s">
        <v>123</v>
      </c>
      <c r="C66" s="1">
        <v>200</v>
      </c>
      <c r="D66" s="40">
        <v>0.678</v>
      </c>
      <c r="E66" s="40">
        <v>0.278</v>
      </c>
      <c r="F66" s="40">
        <v>20.76</v>
      </c>
      <c r="G66" s="40">
        <v>88.2</v>
      </c>
      <c r="H66" s="40">
        <v>0.012</v>
      </c>
      <c r="I66" s="40">
        <v>100</v>
      </c>
      <c r="J66" s="40">
        <v>0</v>
      </c>
      <c r="K66" s="40">
        <v>0.76</v>
      </c>
      <c r="L66" s="40">
        <v>21.34</v>
      </c>
      <c r="M66" s="40">
        <v>3.44</v>
      </c>
      <c r="N66" s="40">
        <v>3.44</v>
      </c>
      <c r="O66" s="40">
        <v>0.634</v>
      </c>
    </row>
    <row r="67" spans="1:17" s="68" customFormat="1" ht="36">
      <c r="A67" s="52" t="s">
        <v>35</v>
      </c>
      <c r="B67" s="126" t="s">
        <v>28</v>
      </c>
      <c r="C67" s="1">
        <v>20</v>
      </c>
      <c r="D67" s="10">
        <v>1.52</v>
      </c>
      <c r="E67" s="10">
        <v>0.16000000000000003</v>
      </c>
      <c r="F67" s="10">
        <v>9.840000000000002</v>
      </c>
      <c r="G67" s="12">
        <v>47.00000000000001</v>
      </c>
      <c r="H67" s="10">
        <v>0.022000000000000002</v>
      </c>
      <c r="I67" s="11"/>
      <c r="J67" s="11"/>
      <c r="K67" s="10">
        <v>0.22</v>
      </c>
      <c r="L67" s="10">
        <v>4</v>
      </c>
      <c r="M67" s="10">
        <v>13</v>
      </c>
      <c r="N67" s="10">
        <v>2.8</v>
      </c>
      <c r="O67" s="10">
        <v>0.22</v>
      </c>
      <c r="Q67" s="125"/>
    </row>
    <row r="68" spans="1:17" s="68" customFormat="1" ht="36">
      <c r="A68" s="52" t="s">
        <v>34</v>
      </c>
      <c r="B68" s="126" t="s">
        <v>29</v>
      </c>
      <c r="C68" s="1">
        <v>25</v>
      </c>
      <c r="D68" s="40">
        <v>1.6500000000000001</v>
      </c>
      <c r="E68" s="40">
        <v>0.3</v>
      </c>
      <c r="F68" s="40">
        <v>9.9</v>
      </c>
      <c r="G68" s="40">
        <v>49.5</v>
      </c>
      <c r="H68" s="40">
        <v>0.0425</v>
      </c>
      <c r="I68" s="40">
        <v>0</v>
      </c>
      <c r="J68" s="40">
        <v>0</v>
      </c>
      <c r="K68" s="40">
        <v>0.35</v>
      </c>
      <c r="L68" s="40">
        <v>7.250000000000001</v>
      </c>
      <c r="M68" s="40">
        <v>37.5</v>
      </c>
      <c r="N68" s="40">
        <v>11.75</v>
      </c>
      <c r="O68" s="40">
        <v>0.9750000000000001</v>
      </c>
      <c r="Q68" s="125"/>
    </row>
    <row r="69" spans="1:18" ht="15">
      <c r="A69" s="21"/>
      <c r="B69" s="19" t="s">
        <v>15</v>
      </c>
      <c r="C69" s="20">
        <v>635</v>
      </c>
      <c r="D69" s="26">
        <f>D63+D64+D65+D66+D67+D68</f>
        <v>21.457830769230767</v>
      </c>
      <c r="E69" s="26">
        <f aca="true" t="shared" si="1" ref="E69:O69">E63+E64+E65+E66+E67+E68</f>
        <v>23.142523076923098</v>
      </c>
      <c r="F69" s="26">
        <f t="shared" si="1"/>
        <v>91.32508461538461</v>
      </c>
      <c r="G69" s="26">
        <f t="shared" si="1"/>
        <v>690.41</v>
      </c>
      <c r="H69" s="26">
        <f t="shared" si="1"/>
        <v>0.27621538461538464</v>
      </c>
      <c r="I69" s="26">
        <f t="shared" si="1"/>
        <v>143.5551846153846</v>
      </c>
      <c r="J69" s="26">
        <f t="shared" si="1"/>
        <v>120.0015384615385</v>
      </c>
      <c r="K69" s="26">
        <f t="shared" si="1"/>
        <v>22.257961538461544</v>
      </c>
      <c r="L69" s="26">
        <f t="shared" si="1"/>
        <v>192.77576923076927</v>
      </c>
      <c r="M69" s="26">
        <f t="shared" si="1"/>
        <v>332.2773076923077</v>
      </c>
      <c r="N69" s="26">
        <f t="shared" si="1"/>
        <v>112.46915384615384</v>
      </c>
      <c r="O69" s="26">
        <f t="shared" si="1"/>
        <v>5.305184615384615</v>
      </c>
      <c r="P69" s="113">
        <v>0.25</v>
      </c>
      <c r="Q69" s="70">
        <v>0.25</v>
      </c>
      <c r="R69" s="142"/>
    </row>
    <row r="70" spans="1:15" ht="15.75" customHeight="1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</row>
    <row r="71" spans="1:15" ht="15">
      <c r="A71" s="89"/>
      <c r="B71" s="145" t="s">
        <v>17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</row>
    <row r="72" spans="1:17" s="68" customFormat="1" ht="39" customHeight="1">
      <c r="A72" s="52" t="s">
        <v>162</v>
      </c>
      <c r="B72" s="7" t="s">
        <v>161</v>
      </c>
      <c r="C72" s="2" t="s">
        <v>127</v>
      </c>
      <c r="D72" s="40">
        <v>6.71</v>
      </c>
      <c r="E72" s="40">
        <v>8.02</v>
      </c>
      <c r="F72" s="40">
        <v>4.18</v>
      </c>
      <c r="G72" s="40">
        <v>86.80000000000001</v>
      </c>
      <c r="H72" s="40">
        <v>0.094</v>
      </c>
      <c r="I72" s="40">
        <v>6</v>
      </c>
      <c r="J72" s="40">
        <v>100</v>
      </c>
      <c r="K72" s="40">
        <v>0.36</v>
      </c>
      <c r="L72" s="40">
        <v>34</v>
      </c>
      <c r="M72" s="40">
        <v>114</v>
      </c>
      <c r="N72" s="40">
        <v>17.4</v>
      </c>
      <c r="O72" s="40">
        <v>1.42</v>
      </c>
      <c r="Q72" s="125"/>
    </row>
    <row r="73" spans="1:17" s="68" customFormat="1" ht="24">
      <c r="A73" s="52" t="s">
        <v>86</v>
      </c>
      <c r="B73" s="7" t="s">
        <v>131</v>
      </c>
      <c r="C73" s="2" t="s">
        <v>68</v>
      </c>
      <c r="D73" s="40">
        <v>13.33</v>
      </c>
      <c r="E73" s="40">
        <v>13.275</v>
      </c>
      <c r="F73" s="40">
        <v>43.58</v>
      </c>
      <c r="G73" s="40">
        <v>346.67</v>
      </c>
      <c r="H73" s="40">
        <v>0.024</v>
      </c>
      <c r="I73" s="40">
        <v>18.77</v>
      </c>
      <c r="J73" s="40">
        <v>39</v>
      </c>
      <c r="K73" s="40">
        <v>0</v>
      </c>
      <c r="L73" s="40">
        <v>68.94</v>
      </c>
      <c r="M73" s="40">
        <v>172.79</v>
      </c>
      <c r="N73" s="40">
        <v>38.24</v>
      </c>
      <c r="O73" s="40">
        <v>2.24</v>
      </c>
      <c r="Q73" s="125"/>
    </row>
    <row r="74" spans="1:17" s="68" customFormat="1" ht="38.25" customHeight="1">
      <c r="A74" s="52" t="s">
        <v>190</v>
      </c>
      <c r="B74" s="7" t="s">
        <v>138</v>
      </c>
      <c r="C74" s="2">
        <v>200</v>
      </c>
      <c r="D74" s="40">
        <v>0.4</v>
      </c>
      <c r="E74" s="40">
        <v>0.1</v>
      </c>
      <c r="F74" s="40">
        <v>23.69</v>
      </c>
      <c r="G74" s="40">
        <v>138.8</v>
      </c>
      <c r="H74" s="40">
        <v>0.029999999999999995</v>
      </c>
      <c r="I74" s="40">
        <v>7.6</v>
      </c>
      <c r="J74" s="40">
        <v>0</v>
      </c>
      <c r="K74" s="40">
        <v>0.1</v>
      </c>
      <c r="L74" s="40">
        <v>23.52</v>
      </c>
      <c r="M74" s="40">
        <v>8.5</v>
      </c>
      <c r="N74" s="40">
        <v>6.626</v>
      </c>
      <c r="O74" s="40">
        <v>0.13999999999999999</v>
      </c>
      <c r="Q74" s="125"/>
    </row>
    <row r="75" spans="1:17" s="68" customFormat="1" ht="36">
      <c r="A75" s="52" t="s">
        <v>35</v>
      </c>
      <c r="B75" s="126" t="s">
        <v>28</v>
      </c>
      <c r="C75" s="2">
        <v>20</v>
      </c>
      <c r="D75" s="40">
        <v>1.52</v>
      </c>
      <c r="E75" s="40">
        <v>0.16000000000000003</v>
      </c>
      <c r="F75" s="40">
        <v>9.840000000000002</v>
      </c>
      <c r="G75" s="40">
        <v>47.00000000000001</v>
      </c>
      <c r="H75" s="40">
        <v>0.022000000000000002</v>
      </c>
      <c r="I75" s="40"/>
      <c r="J75" s="40"/>
      <c r="K75" s="40">
        <v>0.22</v>
      </c>
      <c r="L75" s="40">
        <v>4</v>
      </c>
      <c r="M75" s="40">
        <v>13</v>
      </c>
      <c r="N75" s="40">
        <v>2.8</v>
      </c>
      <c r="O75" s="40">
        <v>0.22</v>
      </c>
      <c r="Q75" s="125"/>
    </row>
    <row r="76" spans="1:17" s="68" customFormat="1" ht="36">
      <c r="A76" s="52" t="s">
        <v>34</v>
      </c>
      <c r="B76" s="126" t="s">
        <v>29</v>
      </c>
      <c r="C76" s="1">
        <v>25</v>
      </c>
      <c r="D76" s="40">
        <v>1.6500000000000001</v>
      </c>
      <c r="E76" s="40">
        <v>0.3</v>
      </c>
      <c r="F76" s="40">
        <v>9.9</v>
      </c>
      <c r="G76" s="40">
        <v>49.5</v>
      </c>
      <c r="H76" s="40">
        <v>0.0425</v>
      </c>
      <c r="I76" s="40">
        <v>0</v>
      </c>
      <c r="J76" s="40">
        <v>0</v>
      </c>
      <c r="K76" s="40">
        <v>0.35</v>
      </c>
      <c r="L76" s="40">
        <v>7.250000000000001</v>
      </c>
      <c r="M76" s="40">
        <v>37.5</v>
      </c>
      <c r="N76" s="40">
        <v>11.75</v>
      </c>
      <c r="O76" s="40">
        <v>0.9750000000000001</v>
      </c>
      <c r="Q76" s="125"/>
    </row>
    <row r="77" spans="1:18" ht="15">
      <c r="A77" s="21"/>
      <c r="B77" s="19" t="s">
        <v>15</v>
      </c>
      <c r="C77" s="20">
        <v>595</v>
      </c>
      <c r="D77" s="26">
        <f>D72+D73+D74+D75+D76</f>
        <v>23.609999999999996</v>
      </c>
      <c r="E77" s="26">
        <f aca="true" t="shared" si="2" ref="E77:Q77">E72+E73+E74+E75+E76</f>
        <v>21.855000000000004</v>
      </c>
      <c r="F77" s="26">
        <f t="shared" si="2"/>
        <v>91.19000000000001</v>
      </c>
      <c r="G77" s="26">
        <f t="shared" si="2"/>
        <v>668.77</v>
      </c>
      <c r="H77" s="26">
        <f t="shared" si="2"/>
        <v>0.2125</v>
      </c>
      <c r="I77" s="26">
        <f t="shared" si="2"/>
        <v>32.37</v>
      </c>
      <c r="J77" s="26">
        <f t="shared" si="2"/>
        <v>139</v>
      </c>
      <c r="K77" s="26">
        <f t="shared" si="2"/>
        <v>1.0299999999999998</v>
      </c>
      <c r="L77" s="26">
        <f t="shared" si="2"/>
        <v>137.70999999999998</v>
      </c>
      <c r="M77" s="26">
        <f t="shared" si="2"/>
        <v>345.78999999999996</v>
      </c>
      <c r="N77" s="26">
        <f t="shared" si="2"/>
        <v>76.816</v>
      </c>
      <c r="O77" s="26">
        <f t="shared" si="2"/>
        <v>4.995000000000001</v>
      </c>
      <c r="P77" s="26">
        <f t="shared" si="2"/>
        <v>0</v>
      </c>
      <c r="Q77" s="26">
        <f t="shared" si="2"/>
        <v>0</v>
      </c>
      <c r="R77" s="142"/>
    </row>
    <row r="78" spans="1:15" ht="15">
      <c r="A78" s="30"/>
      <c r="B78" s="31"/>
      <c r="C78" s="3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5">
      <c r="A79" s="89"/>
      <c r="B79" s="44" t="s">
        <v>18</v>
      </c>
      <c r="C79" s="148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50"/>
    </row>
    <row r="80" spans="1:17" s="68" customFormat="1" ht="14.25">
      <c r="A80" s="52" t="s">
        <v>168</v>
      </c>
      <c r="B80" s="137" t="s">
        <v>163</v>
      </c>
      <c r="C80" s="3" t="s">
        <v>134</v>
      </c>
      <c r="D80" s="40">
        <v>8.42</v>
      </c>
      <c r="E80" s="42">
        <v>16.15</v>
      </c>
      <c r="F80" s="42">
        <v>3.85</v>
      </c>
      <c r="G80" s="40">
        <v>203.7</v>
      </c>
      <c r="H80" s="40">
        <v>0.0936</v>
      </c>
      <c r="I80" s="42">
        <v>4.764</v>
      </c>
      <c r="J80" s="42">
        <v>34.08</v>
      </c>
      <c r="K80" s="42">
        <v>3.8364000000000003</v>
      </c>
      <c r="L80" s="40">
        <v>20.599200000000003</v>
      </c>
      <c r="M80" s="40">
        <v>147.29520000000002</v>
      </c>
      <c r="N80" s="40">
        <v>21.928800000000003</v>
      </c>
      <c r="O80" s="40">
        <v>1.3644</v>
      </c>
      <c r="Q80" s="125"/>
    </row>
    <row r="81" spans="1:17" s="68" customFormat="1" ht="42.75" customHeight="1">
      <c r="A81" s="52" t="s">
        <v>169</v>
      </c>
      <c r="B81" s="7" t="s">
        <v>164</v>
      </c>
      <c r="C81" s="2">
        <v>180</v>
      </c>
      <c r="D81" s="40">
        <v>6.791399999999999</v>
      </c>
      <c r="E81" s="42">
        <v>0.8028</v>
      </c>
      <c r="F81" s="42">
        <v>38.303999999999995</v>
      </c>
      <c r="G81" s="42">
        <v>187.55999999999997</v>
      </c>
      <c r="H81" s="40">
        <v>0.06839999999999999</v>
      </c>
      <c r="I81" s="40">
        <v>0</v>
      </c>
      <c r="J81" s="40"/>
      <c r="K81" s="40">
        <v>0.9270000000000002</v>
      </c>
      <c r="L81" s="40">
        <v>13.429800000000002</v>
      </c>
      <c r="M81" s="40">
        <v>44.6013</v>
      </c>
      <c r="N81" s="40">
        <v>10.3428</v>
      </c>
      <c r="O81" s="40">
        <v>1.0224</v>
      </c>
      <c r="Q81" s="125"/>
    </row>
    <row r="82" spans="1:17" s="68" customFormat="1" ht="42.75" customHeight="1">
      <c r="A82" s="53" t="s">
        <v>167</v>
      </c>
      <c r="B82" s="134" t="s">
        <v>166</v>
      </c>
      <c r="C82" s="135">
        <v>45</v>
      </c>
      <c r="D82" s="136">
        <v>0.36</v>
      </c>
      <c r="E82" s="136">
        <v>0.04499999999999999</v>
      </c>
      <c r="F82" s="136">
        <v>0.7649999999999998</v>
      </c>
      <c r="G82" s="136">
        <v>4.499999999999999</v>
      </c>
      <c r="H82" s="136">
        <v>0.008999999999999998</v>
      </c>
      <c r="I82" s="136">
        <v>1.5749999999999997</v>
      </c>
      <c r="J82" s="136"/>
      <c r="K82" s="136">
        <v>0.045</v>
      </c>
      <c r="L82" s="136">
        <v>10.349999999999998</v>
      </c>
      <c r="M82" s="136">
        <v>10.799999999999997</v>
      </c>
      <c r="N82" s="136">
        <v>6.299999999999998</v>
      </c>
      <c r="O82" s="136">
        <v>0.2699999999999999</v>
      </c>
      <c r="Q82" s="125"/>
    </row>
    <row r="83" spans="1:17" s="68" customFormat="1" ht="24">
      <c r="A83" s="52" t="s">
        <v>40</v>
      </c>
      <c r="B83" s="7" t="s">
        <v>165</v>
      </c>
      <c r="C83" s="2" t="s">
        <v>61</v>
      </c>
      <c r="D83" s="40">
        <v>0.13</v>
      </c>
      <c r="E83" s="40">
        <v>0.02</v>
      </c>
      <c r="F83" s="40">
        <v>10.2</v>
      </c>
      <c r="G83" s="40">
        <v>42</v>
      </c>
      <c r="H83" s="40"/>
      <c r="I83" s="40">
        <v>2.83</v>
      </c>
      <c r="J83" s="40"/>
      <c r="K83" s="40">
        <v>0.01</v>
      </c>
      <c r="L83" s="40">
        <v>14.05</v>
      </c>
      <c r="M83" s="40">
        <v>4.4</v>
      </c>
      <c r="N83" s="40">
        <v>2.4</v>
      </c>
      <c r="O83" s="40">
        <v>0.34</v>
      </c>
      <c r="Q83" s="125"/>
    </row>
    <row r="84" spans="1:17" s="68" customFormat="1" ht="36">
      <c r="A84" s="52" t="s">
        <v>35</v>
      </c>
      <c r="B84" s="7" t="s">
        <v>28</v>
      </c>
      <c r="C84" s="1">
        <v>20</v>
      </c>
      <c r="D84" s="10">
        <v>1.52</v>
      </c>
      <c r="E84" s="10">
        <v>0.16000000000000003</v>
      </c>
      <c r="F84" s="10">
        <v>9.840000000000002</v>
      </c>
      <c r="G84" s="12">
        <v>47.00000000000001</v>
      </c>
      <c r="H84" s="10">
        <v>0.022000000000000002</v>
      </c>
      <c r="I84" s="11"/>
      <c r="J84" s="11"/>
      <c r="K84" s="10">
        <v>0.22</v>
      </c>
      <c r="L84" s="10">
        <v>4</v>
      </c>
      <c r="M84" s="10">
        <v>13</v>
      </c>
      <c r="N84" s="10">
        <v>2.8</v>
      </c>
      <c r="O84" s="10">
        <v>0.22</v>
      </c>
      <c r="Q84" s="125"/>
    </row>
    <row r="85" spans="1:17" s="68" customFormat="1" ht="36">
      <c r="A85" s="52" t="s">
        <v>34</v>
      </c>
      <c r="B85" s="7" t="s">
        <v>29</v>
      </c>
      <c r="C85" s="1">
        <v>25</v>
      </c>
      <c r="D85" s="40">
        <v>1.6500000000000001</v>
      </c>
      <c r="E85" s="40">
        <v>0.3</v>
      </c>
      <c r="F85" s="40">
        <v>9.9</v>
      </c>
      <c r="G85" s="40">
        <v>49.5</v>
      </c>
      <c r="H85" s="40">
        <v>0.0425</v>
      </c>
      <c r="I85" s="40">
        <v>0</v>
      </c>
      <c r="J85" s="40">
        <v>0</v>
      </c>
      <c r="K85" s="40">
        <v>0.35</v>
      </c>
      <c r="L85" s="40">
        <v>7.250000000000001</v>
      </c>
      <c r="M85" s="40">
        <v>37.5</v>
      </c>
      <c r="N85" s="40">
        <v>11.75</v>
      </c>
      <c r="O85" s="40">
        <v>0.9750000000000001</v>
      </c>
      <c r="Q85" s="125"/>
    </row>
    <row r="86" spans="1:18" ht="15">
      <c r="A86" s="21"/>
      <c r="B86" s="19" t="s">
        <v>15</v>
      </c>
      <c r="C86" s="20">
        <v>590</v>
      </c>
      <c r="D86" s="26">
        <f>D82+D80+D81+D83+D84+D85</f>
        <v>18.871399999999998</v>
      </c>
      <c r="E86" s="26">
        <f aca="true" t="shared" si="3" ref="E86:Q86">E82+E80+E81+E83+E84+E85</f>
        <v>17.477800000000002</v>
      </c>
      <c r="F86" s="26">
        <f t="shared" si="3"/>
        <v>72.85900000000001</v>
      </c>
      <c r="G86" s="26">
        <f t="shared" si="3"/>
        <v>534.26</v>
      </c>
      <c r="H86" s="26">
        <f t="shared" si="3"/>
        <v>0.2355</v>
      </c>
      <c r="I86" s="26">
        <f t="shared" si="3"/>
        <v>9.169</v>
      </c>
      <c r="J86" s="26">
        <f t="shared" si="3"/>
        <v>34.08</v>
      </c>
      <c r="K86" s="26">
        <f t="shared" si="3"/>
        <v>5.3884</v>
      </c>
      <c r="L86" s="26">
        <f t="shared" si="3"/>
        <v>69.679</v>
      </c>
      <c r="M86" s="26">
        <f t="shared" si="3"/>
        <v>257.59650000000005</v>
      </c>
      <c r="N86" s="26">
        <f t="shared" si="3"/>
        <v>55.5216</v>
      </c>
      <c r="O86" s="26">
        <f t="shared" si="3"/>
        <v>4.1918</v>
      </c>
      <c r="P86" s="26">
        <f t="shared" si="3"/>
        <v>0</v>
      </c>
      <c r="Q86" s="26">
        <f t="shared" si="3"/>
        <v>0</v>
      </c>
      <c r="R86" s="142"/>
    </row>
    <row r="87" spans="1:15" ht="15">
      <c r="A87" s="45"/>
      <c r="B87" s="46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1:15" ht="15">
      <c r="A88" s="89"/>
      <c r="B88" s="145" t="s">
        <v>19</v>
      </c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</row>
    <row r="89" spans="1:17" s="68" customFormat="1" ht="24">
      <c r="A89" s="52" t="s">
        <v>171</v>
      </c>
      <c r="B89" s="138" t="s">
        <v>128</v>
      </c>
      <c r="C89" s="11">
        <v>100</v>
      </c>
      <c r="D89" s="11">
        <v>1.408</v>
      </c>
      <c r="E89" s="11">
        <v>6.012</v>
      </c>
      <c r="F89" s="11">
        <v>8.26</v>
      </c>
      <c r="G89" s="11">
        <v>92.8</v>
      </c>
      <c r="H89" s="11">
        <v>0.017</v>
      </c>
      <c r="I89" s="11">
        <v>6.6499999999999995</v>
      </c>
      <c r="J89" s="11"/>
      <c r="K89" s="11">
        <v>2.7</v>
      </c>
      <c r="L89" s="11">
        <v>35.464</v>
      </c>
      <c r="M89" s="11">
        <v>40.632</v>
      </c>
      <c r="N89" s="11">
        <v>20.694999999999997</v>
      </c>
      <c r="O89" s="11">
        <v>1.3239999999999998</v>
      </c>
      <c r="Q89" s="125"/>
    </row>
    <row r="90" spans="1:17" s="68" customFormat="1" ht="24">
      <c r="A90" s="52" t="s">
        <v>55</v>
      </c>
      <c r="B90" s="7" t="s">
        <v>133</v>
      </c>
      <c r="C90" s="2">
        <v>100</v>
      </c>
      <c r="D90" s="40">
        <v>9.87</v>
      </c>
      <c r="E90" s="40">
        <v>7.72</v>
      </c>
      <c r="F90" s="40">
        <v>0</v>
      </c>
      <c r="G90" s="40">
        <v>210.4</v>
      </c>
      <c r="H90" s="40">
        <v>0.08000000000000002</v>
      </c>
      <c r="I90" s="40">
        <v>2.7</v>
      </c>
      <c r="J90" s="40">
        <v>107.19999999999997</v>
      </c>
      <c r="K90" s="40">
        <v>2.12</v>
      </c>
      <c r="L90" s="40">
        <v>54.10000000000001</v>
      </c>
      <c r="M90" s="40">
        <v>190.58</v>
      </c>
      <c r="N90" s="40">
        <v>24.92</v>
      </c>
      <c r="O90" s="40">
        <v>2.2</v>
      </c>
      <c r="Q90" s="125"/>
    </row>
    <row r="91" spans="1:17" s="68" customFormat="1" ht="24">
      <c r="A91" s="52" t="s">
        <v>172</v>
      </c>
      <c r="B91" s="7" t="s">
        <v>170</v>
      </c>
      <c r="C91" s="2">
        <v>180</v>
      </c>
      <c r="D91" s="40">
        <v>3.6719999999999997</v>
      </c>
      <c r="E91" s="40">
        <v>5.3</v>
      </c>
      <c r="F91" s="40">
        <v>22.72</v>
      </c>
      <c r="G91" s="40">
        <v>118.6</v>
      </c>
      <c r="H91" s="40">
        <v>0.05399999999999999</v>
      </c>
      <c r="I91" s="40">
        <v>30.743999999999996</v>
      </c>
      <c r="J91" s="40">
        <v>0</v>
      </c>
      <c r="K91" s="40">
        <v>3.51</v>
      </c>
      <c r="L91" s="40">
        <v>105.74999999999999</v>
      </c>
      <c r="M91" s="40">
        <v>73.24199999999998</v>
      </c>
      <c r="N91" s="40">
        <v>37.529999999999994</v>
      </c>
      <c r="O91" s="40">
        <v>1.4939999999999998</v>
      </c>
      <c r="Q91" s="125"/>
    </row>
    <row r="92" spans="1:17" s="68" customFormat="1" ht="36.75" customHeight="1">
      <c r="A92" s="52" t="s">
        <v>191</v>
      </c>
      <c r="B92" s="7" t="s">
        <v>145</v>
      </c>
      <c r="C92" s="2">
        <v>200</v>
      </c>
      <c r="D92" s="40">
        <v>0.662</v>
      </c>
      <c r="E92" s="40">
        <v>0.09</v>
      </c>
      <c r="F92" s="40">
        <v>32.013999999999996</v>
      </c>
      <c r="G92" s="40">
        <v>92.8</v>
      </c>
      <c r="H92" s="40">
        <v>0.015999999999999997</v>
      </c>
      <c r="I92" s="40">
        <v>0.7259999999999998</v>
      </c>
      <c r="J92" s="40"/>
      <c r="K92" s="40">
        <v>0.508</v>
      </c>
      <c r="L92" s="40">
        <v>32.48</v>
      </c>
      <c r="M92" s="40">
        <v>23.439999999999998</v>
      </c>
      <c r="N92" s="40">
        <v>17.459999999999997</v>
      </c>
      <c r="O92" s="40">
        <v>0.698</v>
      </c>
      <c r="Q92" s="125"/>
    </row>
    <row r="93" spans="1:17" s="68" customFormat="1" ht="36">
      <c r="A93" s="52" t="s">
        <v>35</v>
      </c>
      <c r="B93" s="7" t="s">
        <v>28</v>
      </c>
      <c r="C93" s="1">
        <v>20</v>
      </c>
      <c r="D93" s="10">
        <v>1.52</v>
      </c>
      <c r="E93" s="10">
        <v>0.16000000000000003</v>
      </c>
      <c r="F93" s="10">
        <v>9.840000000000002</v>
      </c>
      <c r="G93" s="12">
        <v>47.00000000000001</v>
      </c>
      <c r="H93" s="10">
        <v>0.022000000000000002</v>
      </c>
      <c r="I93" s="11"/>
      <c r="J93" s="11"/>
      <c r="K93" s="10">
        <v>0.22</v>
      </c>
      <c r="L93" s="10">
        <v>4</v>
      </c>
      <c r="M93" s="10">
        <v>13</v>
      </c>
      <c r="N93" s="10">
        <v>2.8</v>
      </c>
      <c r="O93" s="10">
        <v>0.22</v>
      </c>
      <c r="Q93" s="125"/>
    </row>
    <row r="94" spans="1:18" s="68" customFormat="1" ht="15">
      <c r="A94" s="6"/>
      <c r="B94" s="8" t="s">
        <v>15</v>
      </c>
      <c r="C94" s="9">
        <v>640</v>
      </c>
      <c r="D94" s="13">
        <f>SUM(D89:D93)</f>
        <v>17.132</v>
      </c>
      <c r="E94" s="13">
        <f aca="true" t="shared" si="4" ref="E94:O94">SUM(E89:E93)</f>
        <v>19.282</v>
      </c>
      <c r="F94" s="13">
        <f>SUM(F89:F93)</f>
        <v>72.83399999999999</v>
      </c>
      <c r="G94" s="13">
        <f t="shared" si="4"/>
        <v>561.5999999999999</v>
      </c>
      <c r="H94" s="13">
        <f t="shared" si="4"/>
        <v>0.189</v>
      </c>
      <c r="I94" s="13">
        <f t="shared" si="4"/>
        <v>40.81999999999999</v>
      </c>
      <c r="J94" s="13">
        <f t="shared" si="4"/>
        <v>107.19999999999997</v>
      </c>
      <c r="K94" s="13">
        <f t="shared" si="4"/>
        <v>9.058000000000002</v>
      </c>
      <c r="L94" s="13">
        <f t="shared" si="4"/>
        <v>231.79399999999998</v>
      </c>
      <c r="M94" s="13">
        <f t="shared" si="4"/>
        <v>340.894</v>
      </c>
      <c r="N94" s="13">
        <f t="shared" si="4"/>
        <v>103.40499999999997</v>
      </c>
      <c r="O94" s="13">
        <f t="shared" si="4"/>
        <v>5.935999999999999</v>
      </c>
      <c r="P94" s="13" t="e">
        <f>P89+P90+P91+P92+P93+#REF!</f>
        <v>#REF!</v>
      </c>
      <c r="Q94" s="13" t="e">
        <f>Q89+Q90+Q91+Q92+Q93+#REF!</f>
        <v>#REF!</v>
      </c>
      <c r="R94" s="142"/>
    </row>
    <row r="95" ht="14.25">
      <c r="R95" s="51"/>
    </row>
    <row r="97" spans="1:15" ht="15">
      <c r="A97" s="89"/>
      <c r="B97" s="145" t="s">
        <v>20</v>
      </c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</row>
    <row r="98" spans="1:17" s="68" customFormat="1" ht="14.25">
      <c r="A98" s="52" t="s">
        <v>65</v>
      </c>
      <c r="B98" s="7" t="s">
        <v>173</v>
      </c>
      <c r="C98" s="1">
        <v>100</v>
      </c>
      <c r="D98" s="40">
        <v>5.4</v>
      </c>
      <c r="E98" s="40">
        <v>3.2</v>
      </c>
      <c r="F98" s="40">
        <v>14.3</v>
      </c>
      <c r="G98" s="40">
        <v>117.2</v>
      </c>
      <c r="H98" s="40">
        <v>0.039999999999999994</v>
      </c>
      <c r="I98" s="40">
        <v>17.29</v>
      </c>
      <c r="J98" s="40">
        <v>29.6</v>
      </c>
      <c r="K98" s="40">
        <v>2.9000000000000004</v>
      </c>
      <c r="L98" s="40">
        <v>33.211000000000006</v>
      </c>
      <c r="M98" s="40">
        <v>49.822</v>
      </c>
      <c r="N98" s="40">
        <v>15.043000000000001</v>
      </c>
      <c r="O98" s="40">
        <v>0.866</v>
      </c>
      <c r="Q98" s="125"/>
    </row>
    <row r="99" spans="1:17" s="68" customFormat="1" ht="24">
      <c r="A99" s="52" t="s">
        <v>109</v>
      </c>
      <c r="B99" s="7" t="s">
        <v>110</v>
      </c>
      <c r="C99" s="3" t="s">
        <v>68</v>
      </c>
      <c r="D99" s="40">
        <v>18.971666666666664</v>
      </c>
      <c r="E99" s="40">
        <v>20.36</v>
      </c>
      <c r="F99" s="40">
        <v>54.79</v>
      </c>
      <c r="G99" s="40">
        <v>509.83</v>
      </c>
      <c r="H99" s="40">
        <v>0.07833333333333332</v>
      </c>
      <c r="I99" s="40">
        <v>2.31</v>
      </c>
      <c r="J99" s="40">
        <v>0</v>
      </c>
      <c r="K99" s="40">
        <v>5.25</v>
      </c>
      <c r="L99" s="40">
        <v>22.043333333333333</v>
      </c>
      <c r="M99" s="40">
        <v>285.6966666666666</v>
      </c>
      <c r="N99" s="40">
        <v>63.74666666666666</v>
      </c>
      <c r="O99" s="40">
        <v>4.133333333333333</v>
      </c>
      <c r="Q99" s="125"/>
    </row>
    <row r="100" spans="1:17" s="68" customFormat="1" ht="24">
      <c r="A100" s="52" t="s">
        <v>174</v>
      </c>
      <c r="B100" s="7" t="s">
        <v>122</v>
      </c>
      <c r="C100" s="3" t="s">
        <v>137</v>
      </c>
      <c r="D100" s="40">
        <v>0.6</v>
      </c>
      <c r="E100" s="10">
        <v>0.1</v>
      </c>
      <c r="F100" s="10">
        <v>20.2</v>
      </c>
      <c r="G100" s="12">
        <v>83.6</v>
      </c>
      <c r="H100" s="10">
        <v>0.002</v>
      </c>
      <c r="I100" s="10">
        <v>1.1</v>
      </c>
      <c r="J100" s="10"/>
      <c r="K100" s="11"/>
      <c r="L100" s="10">
        <v>15.7</v>
      </c>
      <c r="M100" s="10">
        <v>16.3</v>
      </c>
      <c r="N100" s="10">
        <v>3.36</v>
      </c>
      <c r="O100" s="10">
        <v>0.37</v>
      </c>
      <c r="Q100" s="125"/>
    </row>
    <row r="101" spans="1:17" s="68" customFormat="1" ht="36">
      <c r="A101" s="52" t="s">
        <v>34</v>
      </c>
      <c r="B101" s="137" t="s">
        <v>29</v>
      </c>
      <c r="C101" s="2">
        <v>25</v>
      </c>
      <c r="D101" s="40">
        <v>1.6500000000000001</v>
      </c>
      <c r="E101" s="40">
        <v>0.3</v>
      </c>
      <c r="F101" s="40">
        <v>9.9</v>
      </c>
      <c r="G101" s="40">
        <v>49.5</v>
      </c>
      <c r="H101" s="40">
        <v>0.0425</v>
      </c>
      <c r="I101" s="40">
        <v>0</v>
      </c>
      <c r="J101" s="40">
        <v>0</v>
      </c>
      <c r="K101" s="40">
        <v>0.35</v>
      </c>
      <c r="L101" s="40">
        <v>7.250000000000001</v>
      </c>
      <c r="M101" s="40">
        <v>37.5</v>
      </c>
      <c r="N101" s="40">
        <v>11.75</v>
      </c>
      <c r="O101" s="40">
        <v>0.9750000000000001</v>
      </c>
      <c r="Q101" s="125"/>
    </row>
    <row r="102" spans="1:18" ht="15">
      <c r="A102" s="21"/>
      <c r="B102" s="29" t="s">
        <v>15</v>
      </c>
      <c r="C102" s="20">
        <v>575</v>
      </c>
      <c r="D102" s="26">
        <v>23.62</v>
      </c>
      <c r="E102" s="26">
        <v>23.96</v>
      </c>
      <c r="F102" s="26">
        <f aca="true" t="shared" si="5" ref="F102:O102">F98+F99+F100+F101</f>
        <v>99.19000000000001</v>
      </c>
      <c r="G102" s="26">
        <v>713.6</v>
      </c>
      <c r="H102" s="26">
        <f t="shared" si="5"/>
        <v>0.16283333333333333</v>
      </c>
      <c r="I102" s="26">
        <f t="shared" si="5"/>
        <v>20.7</v>
      </c>
      <c r="J102" s="26">
        <f t="shared" si="5"/>
        <v>29.6</v>
      </c>
      <c r="K102" s="26">
        <f t="shared" si="5"/>
        <v>8.5</v>
      </c>
      <c r="L102" s="26">
        <f t="shared" si="5"/>
        <v>78.20433333333334</v>
      </c>
      <c r="M102" s="26">
        <f t="shared" si="5"/>
        <v>389.3186666666666</v>
      </c>
      <c r="N102" s="26">
        <f t="shared" si="5"/>
        <v>93.89966666666666</v>
      </c>
      <c r="O102" s="26">
        <f t="shared" si="5"/>
        <v>6.344333333333333</v>
      </c>
      <c r="P102" s="26">
        <f>SUM(P98:P101)</f>
        <v>0</v>
      </c>
      <c r="Q102" s="26">
        <f>SUM(Q98:Q101)</f>
        <v>0</v>
      </c>
      <c r="R102" s="142"/>
    </row>
    <row r="103" spans="1:15" ht="15">
      <c r="A103" s="30"/>
      <c r="B103" s="31"/>
      <c r="C103" s="32"/>
      <c r="D103" s="33"/>
      <c r="E103" s="33"/>
      <c r="F103" s="33"/>
      <c r="G103" s="34"/>
      <c r="H103" s="33"/>
      <c r="I103" s="33"/>
      <c r="J103" s="33"/>
      <c r="K103" s="34"/>
      <c r="L103" s="33"/>
      <c r="M103" s="33"/>
      <c r="N103" s="33"/>
      <c r="O103" s="33"/>
    </row>
    <row r="104" spans="1:15" ht="15">
      <c r="A104" s="30"/>
      <c r="B104" s="31"/>
      <c r="C104" s="32"/>
      <c r="D104" s="33"/>
      <c r="E104" s="33"/>
      <c r="F104" s="33"/>
      <c r="G104" s="34"/>
      <c r="H104" s="33"/>
      <c r="I104" s="33"/>
      <c r="J104" s="33"/>
      <c r="K104" s="34"/>
      <c r="L104" s="33"/>
      <c r="M104" s="33"/>
      <c r="N104" s="33"/>
      <c r="O104" s="33"/>
    </row>
    <row r="105" spans="1:15" ht="15">
      <c r="A105" s="30"/>
      <c r="B105" s="31"/>
      <c r="C105" s="32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ht="15">
      <c r="A106" s="30"/>
      <c r="B106" s="31"/>
      <c r="C106" s="3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ht="15">
      <c r="A107" s="30"/>
      <c r="B107" s="31"/>
      <c r="C107" s="32"/>
      <c r="D107" s="33"/>
      <c r="E107" s="33"/>
      <c r="F107" s="33"/>
      <c r="G107" s="34"/>
      <c r="H107" s="33"/>
      <c r="I107" s="33"/>
      <c r="J107" s="33"/>
      <c r="K107" s="34"/>
      <c r="L107" s="33"/>
      <c r="M107" s="33"/>
      <c r="N107" s="33"/>
      <c r="O107" s="33"/>
    </row>
    <row r="109" spans="1:15" ht="26.25">
      <c r="A109" s="6" t="s">
        <v>23</v>
      </c>
      <c r="B109" s="93" t="s">
        <v>0</v>
      </c>
      <c r="C109" s="93" t="s">
        <v>25</v>
      </c>
      <c r="D109" s="94" t="s">
        <v>1</v>
      </c>
      <c r="E109" s="94" t="s">
        <v>2</v>
      </c>
      <c r="F109" s="94" t="s">
        <v>3</v>
      </c>
      <c r="G109" s="94" t="s">
        <v>4</v>
      </c>
      <c r="H109" s="94" t="s">
        <v>5</v>
      </c>
      <c r="I109" s="94" t="s">
        <v>6</v>
      </c>
      <c r="J109" s="94" t="s">
        <v>7</v>
      </c>
      <c r="K109" s="94" t="s">
        <v>8</v>
      </c>
      <c r="L109" s="94" t="s">
        <v>9</v>
      </c>
      <c r="M109" s="94" t="s">
        <v>10</v>
      </c>
      <c r="N109" s="94" t="s">
        <v>11</v>
      </c>
      <c r="O109" s="94" t="s">
        <v>12</v>
      </c>
    </row>
    <row r="110" spans="1:15" ht="15">
      <c r="A110" s="5"/>
      <c r="B110" s="151" t="s">
        <v>13</v>
      </c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</row>
    <row r="111" spans="1:17" ht="15">
      <c r="A111" s="91"/>
      <c r="B111" s="151" t="s">
        <v>14</v>
      </c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Q111" s="70"/>
    </row>
    <row r="112" spans="1:17" ht="24">
      <c r="A112" s="52" t="s">
        <v>176</v>
      </c>
      <c r="B112" s="95" t="s">
        <v>135</v>
      </c>
      <c r="C112" s="96" t="s">
        <v>26</v>
      </c>
      <c r="D112" s="97">
        <v>1.233</v>
      </c>
      <c r="E112" s="97">
        <v>0.094</v>
      </c>
      <c r="F112" s="97">
        <v>11.476</v>
      </c>
      <c r="G112" s="98">
        <v>81.69999999999999</v>
      </c>
      <c r="H112" s="97">
        <v>0.05699999999999999</v>
      </c>
      <c r="I112" s="97">
        <v>3.36</v>
      </c>
      <c r="J112" s="99">
        <v>0</v>
      </c>
      <c r="K112" s="97">
        <v>13.4</v>
      </c>
      <c r="L112" s="97">
        <v>25.760000000000005</v>
      </c>
      <c r="M112" s="97">
        <v>52.766000000000005</v>
      </c>
      <c r="N112" s="97">
        <v>36.04700000000001</v>
      </c>
      <c r="O112" s="97">
        <v>0.6640000000000001</v>
      </c>
      <c r="Q112" s="70"/>
    </row>
    <row r="113" spans="1:17" ht="14.25">
      <c r="A113" s="4" t="s">
        <v>178</v>
      </c>
      <c r="B113" s="95" t="s">
        <v>175</v>
      </c>
      <c r="C113" s="96" t="s">
        <v>68</v>
      </c>
      <c r="D113" s="97">
        <v>13.72</v>
      </c>
      <c r="E113" s="97">
        <v>18.09</v>
      </c>
      <c r="F113" s="97">
        <v>16.58</v>
      </c>
      <c r="G113" s="100">
        <v>255.3</v>
      </c>
      <c r="H113" s="97">
        <v>0.08</v>
      </c>
      <c r="I113" s="97">
        <v>2.3</v>
      </c>
      <c r="J113" s="97">
        <v>0</v>
      </c>
      <c r="K113" s="99">
        <v>6.53</v>
      </c>
      <c r="L113" s="97">
        <v>54.53</v>
      </c>
      <c r="M113" s="97">
        <v>385.38</v>
      </c>
      <c r="N113" s="97">
        <v>55.08</v>
      </c>
      <c r="O113" s="97">
        <v>7.65</v>
      </c>
      <c r="Q113" s="70"/>
    </row>
    <row r="114" spans="1:17" ht="24">
      <c r="A114" s="52" t="s">
        <v>177</v>
      </c>
      <c r="B114" s="101" t="s">
        <v>136</v>
      </c>
      <c r="C114" s="102">
        <v>200</v>
      </c>
      <c r="D114" s="97">
        <v>0.662</v>
      </c>
      <c r="E114" s="97">
        <v>0.09</v>
      </c>
      <c r="F114" s="97">
        <v>32.013999999999996</v>
      </c>
      <c r="G114" s="100">
        <v>132.79999999999998</v>
      </c>
      <c r="H114" s="97">
        <v>0.015999999999999997</v>
      </c>
      <c r="I114" s="97">
        <v>0.7259999999999998</v>
      </c>
      <c r="J114" s="97">
        <v>0</v>
      </c>
      <c r="K114" s="97">
        <v>0.508</v>
      </c>
      <c r="L114" s="97">
        <v>32.48</v>
      </c>
      <c r="M114" s="97">
        <v>23.439999999999998</v>
      </c>
      <c r="N114" s="97">
        <v>17.459999999999997</v>
      </c>
      <c r="O114" s="97">
        <v>0.698</v>
      </c>
      <c r="Q114" s="70"/>
    </row>
    <row r="115" spans="1:17" ht="36">
      <c r="A115" s="52" t="s">
        <v>35</v>
      </c>
      <c r="B115" s="7" t="s">
        <v>28</v>
      </c>
      <c r="C115" s="103">
        <v>20</v>
      </c>
      <c r="D115" s="97">
        <v>1.52</v>
      </c>
      <c r="E115" s="97">
        <v>0.16000000000000003</v>
      </c>
      <c r="F115" s="97">
        <v>9.840000000000002</v>
      </c>
      <c r="G115" s="100">
        <v>47.00000000000001</v>
      </c>
      <c r="H115" s="97">
        <v>0.022000000000000002</v>
      </c>
      <c r="I115" s="99"/>
      <c r="J115" s="99"/>
      <c r="K115" s="97">
        <v>0.22</v>
      </c>
      <c r="L115" s="97">
        <v>4</v>
      </c>
      <c r="M115" s="97">
        <v>13</v>
      </c>
      <c r="N115" s="97">
        <v>2.8</v>
      </c>
      <c r="O115" s="97">
        <v>0.22</v>
      </c>
      <c r="Q115" s="70"/>
    </row>
    <row r="116" spans="1:17" ht="36">
      <c r="A116" s="52" t="s">
        <v>34</v>
      </c>
      <c r="B116" s="7" t="s">
        <v>29</v>
      </c>
      <c r="C116" s="1">
        <v>25</v>
      </c>
      <c r="D116" s="40">
        <v>1.6500000000000001</v>
      </c>
      <c r="E116" s="40">
        <v>0.3</v>
      </c>
      <c r="F116" s="40">
        <v>9.9</v>
      </c>
      <c r="G116" s="40">
        <v>49.5</v>
      </c>
      <c r="H116" s="40">
        <v>0.0425</v>
      </c>
      <c r="I116" s="40">
        <v>0</v>
      </c>
      <c r="J116" s="40">
        <v>0</v>
      </c>
      <c r="K116" s="40">
        <v>0.35</v>
      </c>
      <c r="L116" s="40">
        <v>7.250000000000001</v>
      </c>
      <c r="M116" s="40">
        <v>37.5</v>
      </c>
      <c r="N116" s="40">
        <v>11.75</v>
      </c>
      <c r="O116" s="40">
        <v>0.9750000000000001</v>
      </c>
      <c r="Q116" s="70"/>
    </row>
    <row r="117" spans="1:18" ht="15">
      <c r="A117" s="6"/>
      <c r="B117" s="104" t="s">
        <v>15</v>
      </c>
      <c r="C117" s="105">
        <v>595</v>
      </c>
      <c r="D117" s="106">
        <f>D112+D113+D114+D115+D116</f>
        <v>18.785</v>
      </c>
      <c r="E117" s="106">
        <f aca="true" t="shared" si="6" ref="E117:Q117">E112+E113+E114+E115+E116</f>
        <v>18.734</v>
      </c>
      <c r="F117" s="106">
        <f t="shared" si="6"/>
        <v>79.81</v>
      </c>
      <c r="G117" s="106">
        <f t="shared" si="6"/>
        <v>566.3</v>
      </c>
      <c r="H117" s="106">
        <f t="shared" si="6"/>
        <v>0.21749999999999997</v>
      </c>
      <c r="I117" s="106">
        <f t="shared" si="6"/>
        <v>6.386</v>
      </c>
      <c r="J117" s="106">
        <f t="shared" si="6"/>
        <v>0</v>
      </c>
      <c r="K117" s="106">
        <f t="shared" si="6"/>
        <v>21.008</v>
      </c>
      <c r="L117" s="106">
        <f t="shared" si="6"/>
        <v>124.02000000000001</v>
      </c>
      <c r="M117" s="106">
        <f t="shared" si="6"/>
        <v>512.086</v>
      </c>
      <c r="N117" s="106">
        <f t="shared" si="6"/>
        <v>123.137</v>
      </c>
      <c r="O117" s="106">
        <f t="shared" si="6"/>
        <v>10.207</v>
      </c>
      <c r="P117" s="106">
        <f t="shared" si="6"/>
        <v>0</v>
      </c>
      <c r="Q117" s="106">
        <f t="shared" si="6"/>
        <v>0</v>
      </c>
      <c r="R117" s="142"/>
    </row>
    <row r="118" spans="1:17" ht="15">
      <c r="A118" s="72"/>
      <c r="B118" s="73"/>
      <c r="C118" s="7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6"/>
      <c r="Q118" s="70"/>
    </row>
    <row r="119" spans="1:17" ht="15">
      <c r="A119" s="91"/>
      <c r="B119" s="146" t="s">
        <v>69</v>
      </c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Q119" s="70"/>
    </row>
    <row r="120" spans="1:17" ht="24">
      <c r="A120" s="133" t="s">
        <v>157</v>
      </c>
      <c r="B120" s="7" t="s">
        <v>155</v>
      </c>
      <c r="C120" s="3">
        <v>100</v>
      </c>
      <c r="D120" s="40">
        <v>4.36</v>
      </c>
      <c r="E120" s="40">
        <v>5.22</v>
      </c>
      <c r="F120" s="40">
        <v>22.148999999999997</v>
      </c>
      <c r="G120" s="40">
        <v>154.89999999999998</v>
      </c>
      <c r="H120" s="40">
        <v>0.05499999999999999</v>
      </c>
      <c r="I120" s="40">
        <v>31.499999999999996</v>
      </c>
      <c r="J120" s="40"/>
      <c r="K120" s="40">
        <v>16.1</v>
      </c>
      <c r="L120" s="40">
        <v>31.961</v>
      </c>
      <c r="M120" s="40">
        <v>43.152</v>
      </c>
      <c r="N120" s="40">
        <v>18.416999999999998</v>
      </c>
      <c r="O120" s="40">
        <v>0.9679999999999999</v>
      </c>
      <c r="Q120" s="70"/>
    </row>
    <row r="121" spans="1:17" ht="14.25">
      <c r="A121" s="52" t="s">
        <v>65</v>
      </c>
      <c r="B121" s="7" t="s">
        <v>179</v>
      </c>
      <c r="C121" s="3" t="s">
        <v>72</v>
      </c>
      <c r="D121" s="40">
        <v>10.3</v>
      </c>
      <c r="E121" s="40">
        <v>8.97</v>
      </c>
      <c r="F121" s="40">
        <v>14.476000000000003</v>
      </c>
      <c r="G121" s="40">
        <v>133.466666666667</v>
      </c>
      <c r="H121" s="40">
        <v>0.10666666666666667</v>
      </c>
      <c r="I121" s="40">
        <v>3.7</v>
      </c>
      <c r="J121" s="40">
        <v>19.56</v>
      </c>
      <c r="K121" s="40">
        <v>0.4586666666666667</v>
      </c>
      <c r="L121" s="40">
        <v>37.09333333333334</v>
      </c>
      <c r="M121" s="40">
        <v>117.81333333333335</v>
      </c>
      <c r="N121" s="40">
        <v>16.86666666666667</v>
      </c>
      <c r="O121" s="40">
        <v>3.594666666666668</v>
      </c>
      <c r="Q121" s="70"/>
    </row>
    <row r="122" spans="1:17" ht="24">
      <c r="A122" s="133" t="s">
        <v>153</v>
      </c>
      <c r="B122" s="126" t="s">
        <v>132</v>
      </c>
      <c r="C122" s="127">
        <v>180</v>
      </c>
      <c r="D122" s="86">
        <v>4.731428571428571</v>
      </c>
      <c r="E122" s="86">
        <v>8.3</v>
      </c>
      <c r="F122" s="86">
        <v>27.2571428571429</v>
      </c>
      <c r="G122" s="86">
        <v>217.142857142857</v>
      </c>
      <c r="H122" s="86">
        <v>0.24</v>
      </c>
      <c r="I122" s="86">
        <v>24.857142857142854</v>
      </c>
      <c r="J122" s="86">
        <v>0</v>
      </c>
      <c r="K122" s="86">
        <v>7.8</v>
      </c>
      <c r="L122" s="86">
        <v>26.485714285714284</v>
      </c>
      <c r="M122" s="86">
        <v>123.92571428571429</v>
      </c>
      <c r="N122" s="86">
        <v>46.04571428571428</v>
      </c>
      <c r="O122" s="86">
        <v>1.7142857142857142</v>
      </c>
      <c r="Q122" s="70"/>
    </row>
    <row r="123" spans="1:17" ht="24">
      <c r="A123" s="52" t="s">
        <v>190</v>
      </c>
      <c r="B123" s="7" t="s">
        <v>138</v>
      </c>
      <c r="C123" s="2">
        <v>200</v>
      </c>
      <c r="D123" s="11">
        <v>0.4</v>
      </c>
      <c r="E123" s="11">
        <v>0.1</v>
      </c>
      <c r="F123" s="10">
        <v>23.69</v>
      </c>
      <c r="G123" s="12">
        <v>138.8</v>
      </c>
      <c r="H123" s="11">
        <v>0.029999999999999995</v>
      </c>
      <c r="I123" s="11">
        <v>7.6</v>
      </c>
      <c r="J123" s="11">
        <v>0</v>
      </c>
      <c r="K123" s="11">
        <v>0.1</v>
      </c>
      <c r="L123" s="10">
        <v>23.52</v>
      </c>
      <c r="M123" s="11">
        <v>8.5</v>
      </c>
      <c r="N123" s="11">
        <v>6.626</v>
      </c>
      <c r="O123" s="10">
        <v>0.13999999999999999</v>
      </c>
      <c r="Q123" s="70"/>
    </row>
    <row r="124" spans="1:17" ht="36">
      <c r="A124" s="52" t="s">
        <v>35</v>
      </c>
      <c r="B124" s="7" t="s">
        <v>28</v>
      </c>
      <c r="C124" s="103">
        <v>20</v>
      </c>
      <c r="D124" s="97">
        <v>1.52</v>
      </c>
      <c r="E124" s="97">
        <v>0.16000000000000003</v>
      </c>
      <c r="F124" s="97">
        <v>9.840000000000002</v>
      </c>
      <c r="G124" s="100">
        <v>47.00000000000001</v>
      </c>
      <c r="H124" s="97">
        <v>0.022000000000000002</v>
      </c>
      <c r="I124" s="99"/>
      <c r="J124" s="99"/>
      <c r="K124" s="97">
        <v>0.22</v>
      </c>
      <c r="L124" s="97">
        <v>4</v>
      </c>
      <c r="M124" s="97">
        <v>13</v>
      </c>
      <c r="N124" s="97">
        <v>2.8</v>
      </c>
      <c r="O124" s="97">
        <v>0.22</v>
      </c>
      <c r="Q124" s="70"/>
    </row>
    <row r="125" spans="1:17" ht="36">
      <c r="A125" s="52" t="s">
        <v>34</v>
      </c>
      <c r="B125" s="7" t="s">
        <v>29</v>
      </c>
      <c r="C125" s="1">
        <v>25</v>
      </c>
      <c r="D125" s="40">
        <v>1.6500000000000001</v>
      </c>
      <c r="E125" s="40">
        <v>0.3</v>
      </c>
      <c r="F125" s="40">
        <v>9.9</v>
      </c>
      <c r="G125" s="40">
        <v>49.5</v>
      </c>
      <c r="H125" s="40">
        <v>0.0425</v>
      </c>
      <c r="I125" s="40">
        <v>0</v>
      </c>
      <c r="J125" s="40">
        <v>0</v>
      </c>
      <c r="K125" s="40">
        <v>0.35</v>
      </c>
      <c r="L125" s="40">
        <v>7.250000000000001</v>
      </c>
      <c r="M125" s="40">
        <v>37.5</v>
      </c>
      <c r="N125" s="40">
        <v>11.75</v>
      </c>
      <c r="O125" s="40">
        <v>0.9750000000000001</v>
      </c>
      <c r="Q125" s="70"/>
    </row>
    <row r="126" spans="1:18" ht="15">
      <c r="A126" s="6"/>
      <c r="B126" s="8" t="s">
        <v>15</v>
      </c>
      <c r="C126" s="9">
        <v>625</v>
      </c>
      <c r="D126" s="13">
        <f>D120+D121+D122+D123+D124+D125</f>
        <v>22.961428571428566</v>
      </c>
      <c r="E126" s="13">
        <f aca="true" t="shared" si="7" ref="E126:O126">E120+E121+E122+E123+E124+E125</f>
        <v>23.050000000000004</v>
      </c>
      <c r="F126" s="13">
        <f>F120+F121+F122+F123+F124</f>
        <v>97.4121428571429</v>
      </c>
      <c r="G126" s="13">
        <f>G120+G121+G122+G123+G125</f>
        <v>693.8095238095241</v>
      </c>
      <c r="H126" s="13">
        <f t="shared" si="7"/>
        <v>0.49616666666666664</v>
      </c>
      <c r="I126" s="13">
        <f t="shared" si="7"/>
        <v>67.65714285714284</v>
      </c>
      <c r="J126" s="13">
        <f t="shared" si="7"/>
        <v>19.56</v>
      </c>
      <c r="K126" s="13">
        <f t="shared" si="7"/>
        <v>25.02866666666667</v>
      </c>
      <c r="L126" s="13">
        <f t="shared" si="7"/>
        <v>130.31004761904762</v>
      </c>
      <c r="M126" s="13">
        <f t="shared" si="7"/>
        <v>343.89104761904764</v>
      </c>
      <c r="N126" s="13">
        <f t="shared" si="7"/>
        <v>102.50538095238095</v>
      </c>
      <c r="O126" s="13">
        <f t="shared" si="7"/>
        <v>7.611952380952381</v>
      </c>
      <c r="P126" s="113">
        <v>0.25</v>
      </c>
      <c r="Q126" s="70">
        <v>0.25</v>
      </c>
      <c r="R126" s="142"/>
    </row>
    <row r="127" spans="1:17" ht="15">
      <c r="A127" s="72"/>
      <c r="B127" s="73"/>
      <c r="C127" s="74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6"/>
      <c r="Q127" s="70"/>
    </row>
    <row r="128" spans="1:17" ht="15">
      <c r="A128" s="91"/>
      <c r="B128" s="146" t="s">
        <v>17</v>
      </c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Q128" s="70"/>
    </row>
    <row r="129" spans="1:17" ht="24">
      <c r="A129" s="133" t="s">
        <v>180</v>
      </c>
      <c r="B129" s="85" t="s">
        <v>129</v>
      </c>
      <c r="C129" s="88">
        <v>100</v>
      </c>
      <c r="D129" s="86">
        <v>1.707</v>
      </c>
      <c r="E129" s="87">
        <v>5.004</v>
      </c>
      <c r="F129" s="87">
        <v>8.457999999999998</v>
      </c>
      <c r="G129" s="86">
        <v>85.69999999999999</v>
      </c>
      <c r="H129" s="86">
        <v>0.022</v>
      </c>
      <c r="I129" s="86">
        <v>19.809999999999995</v>
      </c>
      <c r="J129" s="86"/>
      <c r="K129" s="86">
        <v>15.4</v>
      </c>
      <c r="L129" s="86">
        <v>52.242999999999995</v>
      </c>
      <c r="M129" s="86">
        <v>33.952</v>
      </c>
      <c r="N129" s="86">
        <v>16.011000000000003</v>
      </c>
      <c r="O129" s="86">
        <v>0.6670000000000001</v>
      </c>
      <c r="Q129" s="70"/>
    </row>
    <row r="130" spans="1:17" ht="24">
      <c r="A130" s="133" t="s">
        <v>181</v>
      </c>
      <c r="B130" s="7" t="s">
        <v>139</v>
      </c>
      <c r="C130" s="3" t="s">
        <v>22</v>
      </c>
      <c r="D130" s="40">
        <v>7.52</v>
      </c>
      <c r="E130" s="42">
        <v>14.1</v>
      </c>
      <c r="F130" s="42">
        <v>4.12</v>
      </c>
      <c r="G130" s="40">
        <v>190</v>
      </c>
      <c r="H130" s="40">
        <v>0.05</v>
      </c>
      <c r="I130" s="40">
        <v>0.74</v>
      </c>
      <c r="J130" s="40">
        <v>32.8</v>
      </c>
      <c r="K130" s="40">
        <v>3.59</v>
      </c>
      <c r="L130" s="40">
        <v>43.32</v>
      </c>
      <c r="M130" s="40">
        <v>171.15</v>
      </c>
      <c r="N130" s="40">
        <v>22.45</v>
      </c>
      <c r="O130" s="40">
        <v>2.4</v>
      </c>
      <c r="Q130" s="70"/>
    </row>
    <row r="131" spans="1:17" ht="33" customHeight="1">
      <c r="A131" s="52" t="s">
        <v>182</v>
      </c>
      <c r="B131" s="7" t="s">
        <v>142</v>
      </c>
      <c r="C131" s="1">
        <v>180</v>
      </c>
      <c r="D131" s="40">
        <v>10.524</v>
      </c>
      <c r="E131" s="40">
        <v>2.7600000000000007</v>
      </c>
      <c r="F131" s="40">
        <v>47.675999999999995</v>
      </c>
      <c r="G131" s="40">
        <v>256.8</v>
      </c>
      <c r="H131" s="40">
        <v>0.252</v>
      </c>
      <c r="I131" s="40">
        <v>0</v>
      </c>
      <c r="J131" s="40">
        <v>0</v>
      </c>
      <c r="K131" s="40">
        <v>0.468</v>
      </c>
      <c r="L131" s="40">
        <v>28.788000000000004</v>
      </c>
      <c r="M131" s="40">
        <v>248.82</v>
      </c>
      <c r="N131" s="40">
        <v>168.624</v>
      </c>
      <c r="O131" s="40">
        <v>5.652000000000001</v>
      </c>
      <c r="Q131" s="70"/>
    </row>
    <row r="132" spans="1:17" ht="24">
      <c r="A132" s="4" t="s">
        <v>174</v>
      </c>
      <c r="B132" s="16" t="s">
        <v>122</v>
      </c>
      <c r="C132" s="18" t="s">
        <v>137</v>
      </c>
      <c r="D132" s="38">
        <v>0.6</v>
      </c>
      <c r="E132" s="38">
        <v>0.1</v>
      </c>
      <c r="F132" s="38">
        <v>20.2</v>
      </c>
      <c r="G132" s="38">
        <v>83.6</v>
      </c>
      <c r="H132" s="38">
        <v>0.002</v>
      </c>
      <c r="I132" s="38">
        <v>1.1</v>
      </c>
      <c r="J132" s="38"/>
      <c r="K132" s="38"/>
      <c r="L132" s="38">
        <v>15.7</v>
      </c>
      <c r="M132" s="38">
        <v>16.3</v>
      </c>
      <c r="N132" s="38">
        <v>3.36</v>
      </c>
      <c r="O132" s="38">
        <v>0.37</v>
      </c>
      <c r="Q132" s="70"/>
    </row>
    <row r="133" spans="1:17" ht="36">
      <c r="A133" s="52" t="s">
        <v>35</v>
      </c>
      <c r="B133" s="16" t="s">
        <v>28</v>
      </c>
      <c r="C133" s="1">
        <v>20</v>
      </c>
      <c r="D133" s="10">
        <v>1.52</v>
      </c>
      <c r="E133" s="10">
        <v>0.16000000000000003</v>
      </c>
      <c r="F133" s="10">
        <v>9.840000000000002</v>
      </c>
      <c r="G133" s="12">
        <v>47.00000000000001</v>
      </c>
      <c r="H133" s="10">
        <v>0.022000000000000002</v>
      </c>
      <c r="I133" s="11"/>
      <c r="J133" s="11"/>
      <c r="K133" s="10">
        <v>0.22</v>
      </c>
      <c r="L133" s="10">
        <v>4</v>
      </c>
      <c r="M133" s="10">
        <v>13</v>
      </c>
      <c r="N133" s="10">
        <v>2.8</v>
      </c>
      <c r="O133" s="10">
        <v>0.22</v>
      </c>
      <c r="Q133" s="70"/>
    </row>
    <row r="134" spans="1:17" ht="36">
      <c r="A134" s="52" t="s">
        <v>34</v>
      </c>
      <c r="B134" s="16" t="s">
        <v>29</v>
      </c>
      <c r="C134" s="1">
        <v>25</v>
      </c>
      <c r="D134" s="10">
        <v>1.6500000000000001</v>
      </c>
      <c r="E134" s="10">
        <v>0.3</v>
      </c>
      <c r="F134" s="10">
        <v>9.9</v>
      </c>
      <c r="G134" s="12">
        <v>49.5</v>
      </c>
      <c r="H134" s="10">
        <v>0.0425</v>
      </c>
      <c r="I134" s="11">
        <v>0</v>
      </c>
      <c r="J134" s="11">
        <v>0</v>
      </c>
      <c r="K134" s="10">
        <v>0.35</v>
      </c>
      <c r="L134" s="10">
        <v>7.250000000000001</v>
      </c>
      <c r="M134" s="10">
        <v>37.5</v>
      </c>
      <c r="N134" s="10">
        <v>11.75</v>
      </c>
      <c r="O134" s="10">
        <v>0.9750000000000001</v>
      </c>
      <c r="Q134" s="70"/>
    </row>
    <row r="135" spans="1:18" ht="15">
      <c r="A135" s="6"/>
      <c r="B135" s="8" t="s">
        <v>15</v>
      </c>
      <c r="C135" s="9">
        <v>625</v>
      </c>
      <c r="D135" s="13">
        <f>D129+D130+D131+D132+D133+D134</f>
        <v>23.520999999999997</v>
      </c>
      <c r="E135" s="13">
        <f aca="true" t="shared" si="8" ref="E135:Q135">E129+E130+E131+E132+E133+E134</f>
        <v>22.424000000000003</v>
      </c>
      <c r="F135" s="13">
        <f t="shared" si="8"/>
        <v>100.194</v>
      </c>
      <c r="G135" s="13">
        <f t="shared" si="8"/>
        <v>712.6</v>
      </c>
      <c r="H135" s="13">
        <f t="shared" si="8"/>
        <v>0.3905</v>
      </c>
      <c r="I135" s="13">
        <f t="shared" si="8"/>
        <v>21.649999999999995</v>
      </c>
      <c r="J135" s="13">
        <f t="shared" si="8"/>
        <v>32.8</v>
      </c>
      <c r="K135" s="13">
        <f t="shared" si="8"/>
        <v>20.028000000000002</v>
      </c>
      <c r="L135" s="13">
        <f t="shared" si="8"/>
        <v>151.301</v>
      </c>
      <c r="M135" s="13">
        <f t="shared" si="8"/>
        <v>520.722</v>
      </c>
      <c r="N135" s="13">
        <f t="shared" si="8"/>
        <v>224.995</v>
      </c>
      <c r="O135" s="13">
        <f t="shared" si="8"/>
        <v>10.284</v>
      </c>
      <c r="P135" s="13">
        <f t="shared" si="8"/>
        <v>0</v>
      </c>
      <c r="Q135" s="13">
        <f t="shared" si="8"/>
        <v>0</v>
      </c>
      <c r="R135" s="142"/>
    </row>
    <row r="136" spans="1:17" ht="15">
      <c r="A136" s="80"/>
      <c r="B136" s="81"/>
      <c r="C136" s="49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113"/>
      <c r="Q136" s="70"/>
    </row>
    <row r="137" spans="1:17" ht="15">
      <c r="A137" s="80"/>
      <c r="B137" s="81"/>
      <c r="C137" s="49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113"/>
      <c r="Q137" s="70"/>
    </row>
    <row r="138" spans="1:17" ht="15">
      <c r="A138" s="80"/>
      <c r="B138" s="81"/>
      <c r="C138" s="49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113"/>
      <c r="Q138" s="70"/>
    </row>
    <row r="139" spans="1:17" ht="15">
      <c r="A139" s="80"/>
      <c r="B139" s="81"/>
      <c r="C139" s="49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Q139" s="70"/>
    </row>
    <row r="140" spans="1:15" ht="15">
      <c r="A140" s="91"/>
      <c r="B140" s="146" t="s">
        <v>18</v>
      </c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spans="1:17" s="68" customFormat="1" ht="14.25">
      <c r="A141" s="52" t="s">
        <v>65</v>
      </c>
      <c r="B141" s="7" t="s">
        <v>184</v>
      </c>
      <c r="C141" s="3" t="s">
        <v>141</v>
      </c>
      <c r="D141" s="10">
        <v>12.1</v>
      </c>
      <c r="E141" s="10">
        <v>11.78</v>
      </c>
      <c r="F141" s="10">
        <v>19.469545454545457</v>
      </c>
      <c r="G141" s="12">
        <v>199.5</v>
      </c>
      <c r="H141" s="10">
        <v>0.08318181818181819</v>
      </c>
      <c r="I141" s="10">
        <v>0.11000000000000001</v>
      </c>
      <c r="J141" s="10">
        <v>19.454545454545453</v>
      </c>
      <c r="K141" s="11">
        <v>2.793181818181818</v>
      </c>
      <c r="L141" s="10">
        <v>43.36363636363636</v>
      </c>
      <c r="M141" s="10">
        <v>153.04999999999995</v>
      </c>
      <c r="N141" s="10">
        <v>30.39999999999999</v>
      </c>
      <c r="O141" s="10">
        <v>1.5054545454545452</v>
      </c>
      <c r="Q141" s="125"/>
    </row>
    <row r="142" spans="1:17" s="68" customFormat="1" ht="41.25">
      <c r="A142" s="53" t="s">
        <v>186</v>
      </c>
      <c r="B142" s="7" t="s">
        <v>49</v>
      </c>
      <c r="C142" s="2">
        <v>180</v>
      </c>
      <c r="D142" s="40">
        <v>4.3812</v>
      </c>
      <c r="E142" s="40">
        <v>6.449399999999999</v>
      </c>
      <c r="F142" s="40">
        <v>44.020799999999994</v>
      </c>
      <c r="G142" s="40">
        <v>251.63999999999996</v>
      </c>
      <c r="H142" s="40">
        <v>0.0306</v>
      </c>
      <c r="I142" s="40"/>
      <c r="J142" s="40"/>
      <c r="K142" s="40">
        <v>0.3384</v>
      </c>
      <c r="L142" s="40">
        <v>1.638</v>
      </c>
      <c r="M142" s="40">
        <v>73.13399999999999</v>
      </c>
      <c r="N142" s="40">
        <v>19.601999999999997</v>
      </c>
      <c r="O142" s="40">
        <v>0.6317999999999998</v>
      </c>
      <c r="Q142" s="125"/>
    </row>
    <row r="143" spans="1:17" s="68" customFormat="1" ht="24">
      <c r="A143" s="52" t="s">
        <v>185</v>
      </c>
      <c r="B143" s="7" t="s">
        <v>183</v>
      </c>
      <c r="C143" s="2">
        <v>50</v>
      </c>
      <c r="D143" s="10">
        <v>1.4415</v>
      </c>
      <c r="E143" s="10">
        <v>3.0900000000000003</v>
      </c>
      <c r="F143" s="10">
        <v>4.0205</v>
      </c>
      <c r="G143" s="12">
        <v>49.650000000000006</v>
      </c>
      <c r="H143" s="10">
        <v>0.05100000000000001</v>
      </c>
      <c r="I143" s="10">
        <v>4.650000000000001</v>
      </c>
      <c r="J143" s="10"/>
      <c r="K143" s="10">
        <v>1.413</v>
      </c>
      <c r="L143" s="10">
        <v>9.33</v>
      </c>
      <c r="M143" s="10">
        <v>28.89</v>
      </c>
      <c r="N143" s="10">
        <v>9.765</v>
      </c>
      <c r="O143" s="10">
        <v>0.3285</v>
      </c>
      <c r="Q143" s="125"/>
    </row>
    <row r="144" spans="1:17" s="68" customFormat="1" ht="24">
      <c r="A144" s="52" t="s">
        <v>154</v>
      </c>
      <c r="B144" s="7" t="s">
        <v>27</v>
      </c>
      <c r="C144" s="2" t="s">
        <v>60</v>
      </c>
      <c r="D144" s="40">
        <v>0.0665</v>
      </c>
      <c r="E144" s="40">
        <v>0.019</v>
      </c>
      <c r="F144" s="40">
        <v>9.98</v>
      </c>
      <c r="G144" s="40">
        <v>40</v>
      </c>
      <c r="H144" s="40">
        <v>0</v>
      </c>
      <c r="I144" s="40">
        <v>0.0285</v>
      </c>
      <c r="J144" s="40">
        <v>0</v>
      </c>
      <c r="K144" s="40">
        <v>0</v>
      </c>
      <c r="L144" s="40">
        <v>10.1325</v>
      </c>
      <c r="M144" s="40">
        <v>2.66</v>
      </c>
      <c r="N144" s="40">
        <v>1.33</v>
      </c>
      <c r="O144" s="40">
        <v>0.22475000000000006</v>
      </c>
      <c r="Q144" s="125"/>
    </row>
    <row r="145" spans="1:17" s="68" customFormat="1" ht="36">
      <c r="A145" s="52" t="s">
        <v>35</v>
      </c>
      <c r="B145" s="7" t="s">
        <v>28</v>
      </c>
      <c r="C145" s="1">
        <v>20</v>
      </c>
      <c r="D145" s="40">
        <v>1.52</v>
      </c>
      <c r="E145" s="40">
        <v>0.16000000000000003</v>
      </c>
      <c r="F145" s="40">
        <v>9.840000000000002</v>
      </c>
      <c r="G145" s="40">
        <v>47.00000000000001</v>
      </c>
      <c r="H145" s="40">
        <v>0.022000000000000002</v>
      </c>
      <c r="I145" s="40"/>
      <c r="J145" s="40"/>
      <c r="K145" s="40">
        <v>0.22</v>
      </c>
      <c r="L145" s="40">
        <v>4</v>
      </c>
      <c r="M145" s="40">
        <v>13</v>
      </c>
      <c r="N145" s="40">
        <v>2.8</v>
      </c>
      <c r="O145" s="40">
        <v>0.22</v>
      </c>
      <c r="Q145" s="125"/>
    </row>
    <row r="146" spans="1:17" s="68" customFormat="1" ht="36">
      <c r="A146" s="52" t="s">
        <v>34</v>
      </c>
      <c r="B146" s="16" t="s">
        <v>29</v>
      </c>
      <c r="C146" s="1">
        <v>30</v>
      </c>
      <c r="D146" s="10">
        <v>1.98</v>
      </c>
      <c r="E146" s="10">
        <v>0.36</v>
      </c>
      <c r="F146" s="10">
        <v>11.88</v>
      </c>
      <c r="G146" s="12">
        <v>59.400000000000006</v>
      </c>
      <c r="H146" s="10">
        <v>0.034</v>
      </c>
      <c r="I146" s="11">
        <v>0</v>
      </c>
      <c r="J146" s="11">
        <v>0</v>
      </c>
      <c r="K146" s="10">
        <v>0.27999999999999997</v>
      </c>
      <c r="L146" s="10">
        <v>5.800000000000001</v>
      </c>
      <c r="M146" s="10">
        <v>30</v>
      </c>
      <c r="N146" s="10">
        <v>9.4</v>
      </c>
      <c r="O146" s="10">
        <v>0.78</v>
      </c>
      <c r="Q146" s="125"/>
    </row>
    <row r="147" spans="1:18" ht="15">
      <c r="A147" s="6"/>
      <c r="B147" s="8" t="s">
        <v>15</v>
      </c>
      <c r="C147" s="9">
        <v>580</v>
      </c>
      <c r="D147" s="13">
        <f>D143+D141+D142+D144+D145+D146</f>
        <v>21.4892</v>
      </c>
      <c r="E147" s="13">
        <f aca="true" t="shared" si="9" ref="E147:O147">E143+E141+E142+E144+E145+E146</f>
        <v>21.858399999999996</v>
      </c>
      <c r="F147" s="13">
        <f t="shared" si="9"/>
        <v>99.21084545454546</v>
      </c>
      <c r="G147" s="13">
        <f t="shared" si="9"/>
        <v>647.1899999999999</v>
      </c>
      <c r="H147" s="13">
        <f t="shared" si="9"/>
        <v>0.2207818181818182</v>
      </c>
      <c r="I147" s="13">
        <f t="shared" si="9"/>
        <v>4.788500000000002</v>
      </c>
      <c r="J147" s="13">
        <f t="shared" si="9"/>
        <v>19.454545454545453</v>
      </c>
      <c r="K147" s="13">
        <f t="shared" si="9"/>
        <v>5.044581818181818</v>
      </c>
      <c r="L147" s="13">
        <f t="shared" si="9"/>
        <v>74.26413636363635</v>
      </c>
      <c r="M147" s="13">
        <f t="shared" si="9"/>
        <v>300.7339999999999</v>
      </c>
      <c r="N147" s="13">
        <f t="shared" si="9"/>
        <v>73.29699999999998</v>
      </c>
      <c r="O147" s="13">
        <f t="shared" si="9"/>
        <v>3.6905045454545453</v>
      </c>
      <c r="P147" s="13" t="e">
        <f>#REF!+P141+P142+P144+P145+P146</f>
        <v>#REF!</v>
      </c>
      <c r="Q147" s="13" t="e">
        <f>#REF!+Q141+Q142+Q144+Q145+Q146</f>
        <v>#REF!</v>
      </c>
      <c r="R147" s="142"/>
    </row>
    <row r="149" spans="1:15" ht="15">
      <c r="A149" s="91"/>
      <c r="B149" s="146" t="s">
        <v>19</v>
      </c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</row>
    <row r="150" spans="1:15" ht="27">
      <c r="A150" s="53" t="s">
        <v>162</v>
      </c>
      <c r="B150" s="7" t="s">
        <v>161</v>
      </c>
      <c r="C150" s="2" t="s">
        <v>127</v>
      </c>
      <c r="D150" s="40">
        <v>6.94</v>
      </c>
      <c r="E150" s="40">
        <v>4.720000000000001</v>
      </c>
      <c r="F150" s="40">
        <v>4.18</v>
      </c>
      <c r="G150" s="40">
        <v>86.80000000000001</v>
      </c>
      <c r="H150" s="40">
        <v>0.094</v>
      </c>
      <c r="I150" s="40">
        <v>6</v>
      </c>
      <c r="J150" s="40">
        <v>100</v>
      </c>
      <c r="K150" s="40">
        <v>0.36</v>
      </c>
      <c r="L150" s="40">
        <v>34</v>
      </c>
      <c r="M150" s="40">
        <v>114</v>
      </c>
      <c r="N150" s="40">
        <v>17.4</v>
      </c>
      <c r="O150" s="40">
        <v>1.42</v>
      </c>
    </row>
    <row r="151" spans="1:15" ht="14.25">
      <c r="A151" s="53" t="s">
        <v>65</v>
      </c>
      <c r="B151" s="7" t="s">
        <v>143</v>
      </c>
      <c r="C151" s="2">
        <v>100</v>
      </c>
      <c r="D151" s="40">
        <v>9.66</v>
      </c>
      <c r="E151" s="40">
        <v>10.7024</v>
      </c>
      <c r="F151" s="40">
        <v>19.82</v>
      </c>
      <c r="G151" s="40">
        <v>183.54</v>
      </c>
      <c r="H151" s="40">
        <v>0.24740000000000004</v>
      </c>
      <c r="I151" s="40">
        <v>1.6572000000000002</v>
      </c>
      <c r="J151" s="40">
        <v>53.92000000000001</v>
      </c>
      <c r="K151" s="40">
        <v>3.0190000000000006</v>
      </c>
      <c r="L151" s="40">
        <v>59.500000000000014</v>
      </c>
      <c r="M151" s="40">
        <v>83.962</v>
      </c>
      <c r="N151" s="40">
        <v>23.632000000000005</v>
      </c>
      <c r="O151" s="40">
        <v>1.8352000000000002</v>
      </c>
    </row>
    <row r="152" spans="1:15" ht="24">
      <c r="A152" s="52" t="s">
        <v>187</v>
      </c>
      <c r="B152" s="7" t="s">
        <v>146</v>
      </c>
      <c r="C152" s="2">
        <v>180</v>
      </c>
      <c r="D152" s="40">
        <v>3.0342857142857147</v>
      </c>
      <c r="E152" s="40">
        <v>6.84</v>
      </c>
      <c r="F152" s="40">
        <v>21.72</v>
      </c>
      <c r="G152" s="40">
        <v>187.9</v>
      </c>
      <c r="H152" s="40">
        <v>0.10285714285714286</v>
      </c>
      <c r="I152" s="40">
        <v>21.44571428571429</v>
      </c>
      <c r="J152" s="40">
        <v>78.85714285714286</v>
      </c>
      <c r="K152" s="40">
        <v>3.4457142857142853</v>
      </c>
      <c r="L152" s="40">
        <v>63.702857142857134</v>
      </c>
      <c r="M152" s="40">
        <v>77.14285714285714</v>
      </c>
      <c r="N152" s="40">
        <v>27.874285714285715</v>
      </c>
      <c r="O152" s="40">
        <v>1.0285714285714285</v>
      </c>
    </row>
    <row r="153" spans="1:15" ht="24">
      <c r="A153" s="52" t="s">
        <v>191</v>
      </c>
      <c r="B153" s="7" t="s">
        <v>145</v>
      </c>
      <c r="C153" s="2">
        <v>200</v>
      </c>
      <c r="D153" s="40">
        <v>0.662</v>
      </c>
      <c r="E153" s="40">
        <v>0.09</v>
      </c>
      <c r="F153" s="40">
        <v>32.013999999999996</v>
      </c>
      <c r="G153" s="40">
        <v>92.8</v>
      </c>
      <c r="H153" s="40">
        <v>0.015999999999999997</v>
      </c>
      <c r="I153" s="40">
        <v>0.7259999999999998</v>
      </c>
      <c r="J153" s="40"/>
      <c r="K153" s="40">
        <v>0.508</v>
      </c>
      <c r="L153" s="40">
        <v>32.48</v>
      </c>
      <c r="M153" s="40">
        <v>23.439999999999998</v>
      </c>
      <c r="N153" s="40">
        <v>17.459999999999997</v>
      </c>
      <c r="O153" s="40">
        <v>0.698</v>
      </c>
    </row>
    <row r="154" spans="1:15" ht="36">
      <c r="A154" s="52" t="s">
        <v>35</v>
      </c>
      <c r="B154" s="16" t="s">
        <v>28</v>
      </c>
      <c r="C154" s="1">
        <v>20</v>
      </c>
      <c r="D154" s="10">
        <v>1.5199999999999998</v>
      </c>
      <c r="E154" s="10">
        <v>0.15999999999999998</v>
      </c>
      <c r="F154" s="10">
        <v>9.839999999999998</v>
      </c>
      <c r="G154" s="12">
        <v>47</v>
      </c>
      <c r="H154" s="10">
        <v>0.022000000000000002</v>
      </c>
      <c r="I154" s="11">
        <v>0</v>
      </c>
      <c r="J154" s="11">
        <v>0</v>
      </c>
      <c r="K154" s="10">
        <v>0.22</v>
      </c>
      <c r="L154" s="10">
        <v>4</v>
      </c>
      <c r="M154" s="10">
        <v>13</v>
      </c>
      <c r="N154" s="10">
        <v>2.7999999999999994</v>
      </c>
      <c r="O154" s="10">
        <v>0.22</v>
      </c>
    </row>
    <row r="155" spans="1:17" ht="36">
      <c r="A155" s="52" t="s">
        <v>34</v>
      </c>
      <c r="B155" s="16" t="s">
        <v>29</v>
      </c>
      <c r="C155" s="17">
        <v>25</v>
      </c>
      <c r="D155" s="38">
        <v>1.6500000000000001</v>
      </c>
      <c r="E155" s="38">
        <v>0.3</v>
      </c>
      <c r="F155" s="38">
        <v>9.9</v>
      </c>
      <c r="G155" s="38">
        <v>49.5</v>
      </c>
      <c r="H155" s="38">
        <v>0.0425</v>
      </c>
      <c r="I155" s="38">
        <v>0</v>
      </c>
      <c r="J155" s="38">
        <v>0</v>
      </c>
      <c r="K155" s="38">
        <v>0.35</v>
      </c>
      <c r="L155" s="38">
        <v>7.250000000000001</v>
      </c>
      <c r="M155" s="38">
        <v>37.5</v>
      </c>
      <c r="N155" s="38">
        <v>11.75</v>
      </c>
      <c r="O155" s="38">
        <v>0.9750000000000001</v>
      </c>
      <c r="P155" s="113">
        <v>0.25</v>
      </c>
      <c r="Q155" s="70">
        <v>0.25</v>
      </c>
    </row>
    <row r="156" spans="1:18" ht="15">
      <c r="A156" s="6"/>
      <c r="B156" s="8" t="s">
        <v>15</v>
      </c>
      <c r="C156" s="9">
        <v>625</v>
      </c>
      <c r="D156" s="13">
        <f>D150+D151+D152+D153+D154+D155</f>
        <v>23.466285714285714</v>
      </c>
      <c r="E156" s="13">
        <f aca="true" t="shared" si="10" ref="E156:O156">E150+E151+E152+E153+E154+E155</f>
        <v>22.8124</v>
      </c>
      <c r="F156" s="13">
        <f t="shared" si="10"/>
        <v>97.474</v>
      </c>
      <c r="G156" s="13">
        <f t="shared" si="10"/>
        <v>647.54</v>
      </c>
      <c r="H156" s="13">
        <f t="shared" si="10"/>
        <v>0.5247571428571429</v>
      </c>
      <c r="I156" s="13">
        <f t="shared" si="10"/>
        <v>29.828914285714287</v>
      </c>
      <c r="J156" s="13">
        <f t="shared" si="10"/>
        <v>232.77714285714288</v>
      </c>
      <c r="K156" s="13">
        <f t="shared" si="10"/>
        <v>7.902714285714286</v>
      </c>
      <c r="L156" s="13">
        <f t="shared" si="10"/>
        <v>200.93285714285713</v>
      </c>
      <c r="M156" s="13">
        <f t="shared" si="10"/>
        <v>349.0448571428571</v>
      </c>
      <c r="N156" s="13">
        <f t="shared" si="10"/>
        <v>100.9162857142857</v>
      </c>
      <c r="O156" s="13">
        <f t="shared" si="10"/>
        <v>6.1767714285714295</v>
      </c>
      <c r="Q156" s="70"/>
      <c r="R156" s="142"/>
    </row>
    <row r="157" spans="1:15" ht="15">
      <c r="A157" s="72"/>
      <c r="B157" s="73"/>
      <c r="C157" s="74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6"/>
    </row>
    <row r="158" spans="1:15" ht="15">
      <c r="A158" s="91"/>
      <c r="B158" s="146" t="s">
        <v>20</v>
      </c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</row>
    <row r="159" spans="1:17" s="68" customFormat="1" ht="24">
      <c r="A159" s="52" t="s">
        <v>171</v>
      </c>
      <c r="B159" s="7" t="s">
        <v>128</v>
      </c>
      <c r="C159" s="3">
        <v>100</v>
      </c>
      <c r="D159" s="40">
        <v>1.408</v>
      </c>
      <c r="E159" s="40">
        <v>6.012</v>
      </c>
      <c r="F159" s="40">
        <v>8.26</v>
      </c>
      <c r="G159" s="40">
        <v>92.8</v>
      </c>
      <c r="H159" s="40">
        <v>0.017</v>
      </c>
      <c r="I159" s="40">
        <v>6.6499999999999995</v>
      </c>
      <c r="J159" s="40"/>
      <c r="K159" s="40">
        <v>2.7</v>
      </c>
      <c r="L159" s="40">
        <v>35.464</v>
      </c>
      <c r="M159" s="40">
        <v>40.632</v>
      </c>
      <c r="N159" s="40">
        <v>20.694999999999997</v>
      </c>
      <c r="O159" s="40">
        <v>1.3239999999999998</v>
      </c>
      <c r="Q159" s="125"/>
    </row>
    <row r="160" spans="1:17" s="68" customFormat="1" ht="24">
      <c r="A160" s="52" t="s">
        <v>188</v>
      </c>
      <c r="B160" s="7" t="s">
        <v>144</v>
      </c>
      <c r="C160" s="2" t="s">
        <v>68</v>
      </c>
      <c r="D160" s="40">
        <v>15.6896551724138</v>
      </c>
      <c r="E160" s="40">
        <v>16.5</v>
      </c>
      <c r="F160" s="40">
        <v>33.65</v>
      </c>
      <c r="G160" s="40">
        <v>290.344827586207</v>
      </c>
      <c r="H160" s="40">
        <v>0.43103448275862066</v>
      </c>
      <c r="I160" s="40">
        <v>8.241379310344827</v>
      </c>
      <c r="J160" s="40">
        <v>34.48275862068965</v>
      </c>
      <c r="K160" s="40">
        <v>6.241379310344827</v>
      </c>
      <c r="L160" s="40">
        <v>73.1896551724138</v>
      </c>
      <c r="M160" s="40">
        <v>488.1896551724137</v>
      </c>
      <c r="N160" s="40">
        <v>183.01724137931035</v>
      </c>
      <c r="O160" s="40">
        <v>6.603448275862069</v>
      </c>
      <c r="Q160" s="125"/>
    </row>
    <row r="161" spans="1:17" s="68" customFormat="1" ht="24">
      <c r="A161" s="52" t="s">
        <v>189</v>
      </c>
      <c r="B161" s="7" t="s">
        <v>147</v>
      </c>
      <c r="C161" s="1">
        <v>200</v>
      </c>
      <c r="D161" s="10">
        <v>0.16</v>
      </c>
      <c r="E161" s="10">
        <v>0.16</v>
      </c>
      <c r="F161" s="10">
        <v>27.880000000000003</v>
      </c>
      <c r="G161" s="12">
        <v>114.60000000000001</v>
      </c>
      <c r="H161" s="10">
        <v>0.012</v>
      </c>
      <c r="I161" s="11">
        <v>0.9</v>
      </c>
      <c r="J161" s="11">
        <v>0</v>
      </c>
      <c r="K161" s="10">
        <v>0.08</v>
      </c>
      <c r="L161" s="10">
        <v>14.180000000000001</v>
      </c>
      <c r="M161" s="10">
        <v>4.4</v>
      </c>
      <c r="N161" s="10">
        <v>5.140000000000001</v>
      </c>
      <c r="O161" s="10">
        <v>0.9520000000000001</v>
      </c>
      <c r="Q161" s="125"/>
    </row>
    <row r="162" spans="1:17" s="68" customFormat="1" ht="36">
      <c r="A162" s="52" t="s">
        <v>35</v>
      </c>
      <c r="B162" s="95" t="s">
        <v>28</v>
      </c>
      <c r="C162" s="103">
        <v>30</v>
      </c>
      <c r="D162" s="97">
        <v>2.28</v>
      </c>
      <c r="E162" s="97">
        <v>0.23999999999999996</v>
      </c>
      <c r="F162" s="97">
        <v>14.759999999999998</v>
      </c>
      <c r="G162" s="100">
        <v>70.5</v>
      </c>
      <c r="H162" s="97">
        <v>0.033</v>
      </c>
      <c r="I162" s="99">
        <v>0</v>
      </c>
      <c r="J162" s="99">
        <v>0</v>
      </c>
      <c r="K162" s="97">
        <v>0.33</v>
      </c>
      <c r="L162" s="97">
        <v>6</v>
      </c>
      <c r="M162" s="97">
        <v>19.5</v>
      </c>
      <c r="N162" s="97">
        <v>4.199999999999999</v>
      </c>
      <c r="O162" s="97">
        <v>0.33</v>
      </c>
      <c r="Q162" s="125"/>
    </row>
    <row r="163" spans="1:17" s="68" customFormat="1" ht="36">
      <c r="A163" s="52" t="s">
        <v>34</v>
      </c>
      <c r="B163" s="7" t="s">
        <v>29</v>
      </c>
      <c r="C163" s="1">
        <v>40</v>
      </c>
      <c r="D163" s="40">
        <v>2.64</v>
      </c>
      <c r="E163" s="40">
        <v>0.48</v>
      </c>
      <c r="F163" s="40">
        <v>15.840000000000002</v>
      </c>
      <c r="G163" s="40">
        <v>79.2</v>
      </c>
      <c r="H163" s="40">
        <v>0.068</v>
      </c>
      <c r="I163" s="40">
        <v>0</v>
      </c>
      <c r="J163" s="40">
        <v>0</v>
      </c>
      <c r="K163" s="40">
        <v>0.5599999999999999</v>
      </c>
      <c r="L163" s="40">
        <v>11.600000000000001</v>
      </c>
      <c r="M163" s="40">
        <v>60</v>
      </c>
      <c r="N163" s="40">
        <v>18.8</v>
      </c>
      <c r="O163" s="40">
        <v>1.56</v>
      </c>
      <c r="P163" s="139">
        <v>0.25</v>
      </c>
      <c r="Q163" s="140">
        <v>0.25</v>
      </c>
    </row>
    <row r="164" spans="1:18" ht="15">
      <c r="A164" s="6"/>
      <c r="B164" s="8" t="s">
        <v>15</v>
      </c>
      <c r="C164" s="9">
        <v>620</v>
      </c>
      <c r="D164" s="13">
        <f>D159+D160+D161+D162+D163</f>
        <v>22.177655172413804</v>
      </c>
      <c r="E164" s="13">
        <f aca="true" t="shared" si="11" ref="E164:Q164">E159+E160+E161+E162+E163</f>
        <v>23.392</v>
      </c>
      <c r="F164" s="13">
        <f t="shared" si="11"/>
        <v>100.38999999999999</v>
      </c>
      <c r="G164" s="13">
        <f t="shared" si="11"/>
        <v>647.4448275862071</v>
      </c>
      <c r="H164" s="13">
        <f t="shared" si="11"/>
        <v>0.5610344827586207</v>
      </c>
      <c r="I164" s="13">
        <f t="shared" si="11"/>
        <v>15.791379310344828</v>
      </c>
      <c r="J164" s="13">
        <f t="shared" si="11"/>
        <v>34.48275862068965</v>
      </c>
      <c r="K164" s="13">
        <f t="shared" si="11"/>
        <v>9.911379310344829</v>
      </c>
      <c r="L164" s="13">
        <f t="shared" si="11"/>
        <v>140.43365517241378</v>
      </c>
      <c r="M164" s="13">
        <f t="shared" si="11"/>
        <v>612.7216551724136</v>
      </c>
      <c r="N164" s="13">
        <f t="shared" si="11"/>
        <v>231.85224137931033</v>
      </c>
      <c r="O164" s="13">
        <f t="shared" si="11"/>
        <v>10.76944827586207</v>
      </c>
      <c r="P164" s="13">
        <f t="shared" si="11"/>
        <v>0.25</v>
      </c>
      <c r="Q164" s="13">
        <f t="shared" si="11"/>
        <v>0.25</v>
      </c>
      <c r="R164" s="142"/>
    </row>
    <row r="165" spans="1:17" ht="15">
      <c r="A165" s="118"/>
      <c r="B165" s="112" t="s">
        <v>96</v>
      </c>
      <c r="C165" s="92">
        <f aca="true" t="shared" si="12" ref="C165:O165">C60+C69+C77+C86+C94+C102+C117+C126+C135+C147+C156+C164</f>
        <v>7345</v>
      </c>
      <c r="D165" s="92">
        <f t="shared" si="12"/>
        <v>260.5630621321207</v>
      </c>
      <c r="E165" s="92">
        <f t="shared" si="12"/>
        <v>262.0507897435898</v>
      </c>
      <c r="F165" s="92">
        <f t="shared" si="12"/>
        <v>1093.856215784216</v>
      </c>
      <c r="G165" s="92">
        <f t="shared" si="12"/>
        <v>7738.863875205254</v>
      </c>
      <c r="H165" s="92">
        <f t="shared" si="12"/>
        <v>4.333288828412967</v>
      </c>
      <c r="I165" s="92">
        <f t="shared" si="12"/>
        <v>425.02276392572946</v>
      </c>
      <c r="J165" s="92">
        <f t="shared" si="12"/>
        <v>791.4193187272498</v>
      </c>
      <c r="K165" s="92">
        <f t="shared" si="12"/>
        <v>147.5190369527025</v>
      </c>
      <c r="L165" s="92">
        <f t="shared" si="12"/>
        <v>1737.114346481105</v>
      </c>
      <c r="M165" s="92">
        <f t="shared" si="12"/>
        <v>4905.078081912341</v>
      </c>
      <c r="N165" s="92">
        <f t="shared" si="12"/>
        <v>1508.118376177845</v>
      </c>
      <c r="O165" s="92">
        <f t="shared" si="12"/>
        <v>85.92969696051077</v>
      </c>
      <c r="P165" s="70" t="s">
        <v>98</v>
      </c>
      <c r="Q165" s="70"/>
    </row>
    <row r="166" spans="1:15" ht="15">
      <c r="A166" s="118"/>
      <c r="B166" s="112" t="s">
        <v>97</v>
      </c>
      <c r="C166" s="111">
        <f>C165/12</f>
        <v>612.0833333333334</v>
      </c>
      <c r="D166" s="109">
        <f aca="true" t="shared" si="13" ref="D166:O166">D165/12</f>
        <v>21.71358851101006</v>
      </c>
      <c r="E166" s="109">
        <f t="shared" si="13"/>
        <v>21.837565811965817</v>
      </c>
      <c r="F166" s="109">
        <f t="shared" si="13"/>
        <v>91.15468464868466</v>
      </c>
      <c r="G166" s="109">
        <f t="shared" si="13"/>
        <v>644.9053229337711</v>
      </c>
      <c r="H166" s="109">
        <f t="shared" si="13"/>
        <v>0.36110740236774724</v>
      </c>
      <c r="I166" s="109">
        <f t="shared" si="13"/>
        <v>35.41856366047745</v>
      </c>
      <c r="J166" s="109">
        <f t="shared" si="13"/>
        <v>65.95160989393749</v>
      </c>
      <c r="K166" s="109">
        <f t="shared" si="13"/>
        <v>12.293253079391874</v>
      </c>
      <c r="L166" s="109">
        <f t="shared" si="13"/>
        <v>144.7595288734254</v>
      </c>
      <c r="M166" s="109">
        <f t="shared" si="13"/>
        <v>408.75650682602844</v>
      </c>
      <c r="N166" s="109">
        <f t="shared" si="13"/>
        <v>125.67653134815374</v>
      </c>
      <c r="O166" s="109">
        <f t="shared" si="13"/>
        <v>7.160808080042564</v>
      </c>
    </row>
    <row r="169" spans="3:14" ht="14.25">
      <c r="C169" s="35"/>
      <c r="D169" s="35"/>
      <c r="E169" s="36"/>
      <c r="F169" s="36"/>
      <c r="G169" s="37"/>
      <c r="H169" s="37"/>
      <c r="I169" s="37"/>
      <c r="J169" s="37"/>
      <c r="K169" s="37"/>
      <c r="L169" s="37"/>
      <c r="M169" s="37"/>
      <c r="N169" s="37"/>
    </row>
    <row r="170" spans="3:14" ht="14.25"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</row>
  </sheetData>
  <sheetProtection/>
  <mergeCells count="22">
    <mergeCell ref="A2:A50"/>
    <mergeCell ref="B2:O3"/>
    <mergeCell ref="B20:L20"/>
    <mergeCell ref="B21:L21"/>
    <mergeCell ref="B22:L22"/>
    <mergeCell ref="B48:O48"/>
    <mergeCell ref="B49:O49"/>
    <mergeCell ref="M50:O50"/>
    <mergeCell ref="B52:O52"/>
    <mergeCell ref="B53:O53"/>
    <mergeCell ref="B62:O62"/>
    <mergeCell ref="B71:O71"/>
    <mergeCell ref="C79:O79"/>
    <mergeCell ref="B88:O88"/>
    <mergeCell ref="B149:O149"/>
    <mergeCell ref="B158:O158"/>
    <mergeCell ref="B97:O97"/>
    <mergeCell ref="B110:O110"/>
    <mergeCell ref="B111:O111"/>
    <mergeCell ref="B119:O119"/>
    <mergeCell ref="B128:O128"/>
    <mergeCell ref="B140:O140"/>
  </mergeCells>
  <printOptions/>
  <pageMargins left="0.7" right="0.7" top="0.75" bottom="0.75" header="0.3" footer="0.3"/>
  <pageSetup horizontalDpi="600" verticalDpi="600" orientation="portrait" paperSize="9" r:id="rId1"/>
  <ignoredErrors>
    <ignoredError sqref="C1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ВСОШ4</cp:lastModifiedBy>
  <cp:lastPrinted>2023-01-05T06:54:49Z</cp:lastPrinted>
  <dcterms:created xsi:type="dcterms:W3CDTF">2020-08-10T12:56:14Z</dcterms:created>
  <dcterms:modified xsi:type="dcterms:W3CDTF">2023-01-09T09:52:10Z</dcterms:modified>
  <cp:category/>
  <cp:version/>
  <cp:contentType/>
  <cp:contentStatus/>
</cp:coreProperties>
</file>